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681" firstSheet="2" activeTab="9"/>
  </bookViews>
  <sheets>
    <sheet name="Seznam družstev" sheetId="1" r:id="rId1"/>
    <sheet name="1 plavání v šatech" sheetId="2" r:id="rId2"/>
    <sheet name="2 břemeno" sheetId="3" r:id="rId3"/>
    <sheet name="3 most" sheetId="4" r:id="rId4"/>
    <sheet name="4 ABC" sheetId="5" r:id="rId5"/>
    <sheet name="5 resuscitace" sheetId="6" r:id="rId6"/>
    <sheet name="průběžné výsledky druž." sheetId="7" r:id="rId7"/>
    <sheet name="průběžné výsledky jednotlivci" sheetId="8" r:id="rId8"/>
    <sheet name="Celkové výsledky družstev" sheetId="9" r:id="rId9"/>
    <sheet name="Celkové výsledky jednotlivci" sheetId="10" r:id="rId10"/>
  </sheets>
  <definedNames/>
  <calcPr fullCalcOnLoad="1"/>
</workbook>
</file>

<file path=xl/sharedStrings.xml><?xml version="1.0" encoding="utf-8"?>
<sst xmlns="http://schemas.openxmlformats.org/spreadsheetml/2006/main" count="2140" uniqueCount="215">
  <si>
    <t>1 mezičas</t>
  </si>
  <si>
    <t>2 mezičas</t>
  </si>
  <si>
    <t>celkový čas</t>
  </si>
  <si>
    <t>čas jednotlivce</t>
  </si>
  <si>
    <t>POŘADÍ</t>
  </si>
  <si>
    <t>DRUŽSTVO</t>
  </si>
  <si>
    <t>CELKOVÝ ČAS</t>
  </si>
  <si>
    <t>Disciplína :</t>
  </si>
  <si>
    <t>body</t>
  </si>
  <si>
    <t>5. Resuscitace</t>
  </si>
  <si>
    <t>Družstvo</t>
  </si>
  <si>
    <t>1. Plavání v šatech</t>
  </si>
  <si>
    <t>čas</t>
  </si>
  <si>
    <t>pořadí</t>
  </si>
  <si>
    <t>2. Břemeno</t>
  </si>
  <si>
    <t>3. Most</t>
  </si>
  <si>
    <t>4. Abc</t>
  </si>
  <si>
    <t>Celkem bodů</t>
  </si>
  <si>
    <t>KONEČNÉ POŘADÍ</t>
  </si>
  <si>
    <t>Družstvo 1:</t>
  </si>
  <si>
    <t>Družstvo 2:</t>
  </si>
  <si>
    <t>Družstvo 3:</t>
  </si>
  <si>
    <t>Družstvo 4:</t>
  </si>
  <si>
    <t>Družstvo 5:</t>
  </si>
  <si>
    <t>Družstvo 6:</t>
  </si>
  <si>
    <t>Družstvo 7:</t>
  </si>
  <si>
    <t>Družstvo 8:</t>
  </si>
  <si>
    <t>Družstvo 9:</t>
  </si>
  <si>
    <t>Družstvo 10:</t>
  </si>
  <si>
    <t>Družstvo 11:</t>
  </si>
  <si>
    <t>Družstvo 12:</t>
  </si>
  <si>
    <t>Družstvob 13:</t>
  </si>
  <si>
    <t>Družstvo 14:</t>
  </si>
  <si>
    <t>Družstvo 15:</t>
  </si>
  <si>
    <t>Družstvo 1</t>
  </si>
  <si>
    <t>Družstvo 2</t>
  </si>
  <si>
    <t>Družstvo 3</t>
  </si>
  <si>
    <t>Družstvo 4</t>
  </si>
  <si>
    <t>Družstvo 5</t>
  </si>
  <si>
    <t>Družstvo 6</t>
  </si>
  <si>
    <t>Družstvo 7</t>
  </si>
  <si>
    <t>Družstvo 8</t>
  </si>
  <si>
    <t>Družstvo 9</t>
  </si>
  <si>
    <t>Družstvo 10</t>
  </si>
  <si>
    <t>Družstvo 11</t>
  </si>
  <si>
    <t>Družstvo 12</t>
  </si>
  <si>
    <t>Družstvo 13</t>
  </si>
  <si>
    <t>Družstvo 14</t>
  </si>
  <si>
    <t>Družstvo 15</t>
  </si>
  <si>
    <t>Družstvo 16</t>
  </si>
  <si>
    <t>Družstvo 17</t>
  </si>
  <si>
    <t>Družstvo 18</t>
  </si>
  <si>
    <t>Družstvo 19</t>
  </si>
  <si>
    <t>Družstvo 20</t>
  </si>
  <si>
    <t>Družstvo 21</t>
  </si>
  <si>
    <t>Družstvo 22</t>
  </si>
  <si>
    <t>Družstvo 23</t>
  </si>
  <si>
    <t>Družstvo 24</t>
  </si>
  <si>
    <t>Družstvo 25</t>
  </si>
  <si>
    <t>Družstvo 26</t>
  </si>
  <si>
    <t>Družstvo 27</t>
  </si>
  <si>
    <t>Družstvo 28</t>
  </si>
  <si>
    <t>Družstvo 29</t>
  </si>
  <si>
    <t>Družstvo 30</t>
  </si>
  <si>
    <t>Družstvo 31</t>
  </si>
  <si>
    <t>Družstvo 32</t>
  </si>
  <si>
    <t>Družstvo 33</t>
  </si>
  <si>
    <t>Družstvo 34</t>
  </si>
  <si>
    <t>Družstvo 35</t>
  </si>
  <si>
    <t>Družstvo 36</t>
  </si>
  <si>
    <t>Družstvo 37</t>
  </si>
  <si>
    <t>Družstvo 38</t>
  </si>
  <si>
    <t>Družstvo 39</t>
  </si>
  <si>
    <t>Družstvo 40</t>
  </si>
  <si>
    <t>Družstvo 41</t>
  </si>
  <si>
    <t>Družstvo 42</t>
  </si>
  <si>
    <t>Družstvo 43</t>
  </si>
  <si>
    <t>Družstvo 44</t>
  </si>
  <si>
    <t>Družstvo 45</t>
  </si>
  <si>
    <t>Družstvo 46</t>
  </si>
  <si>
    <t>Družstvo 47</t>
  </si>
  <si>
    <t>Družstvo 48</t>
  </si>
  <si>
    <t>Družstvo 49</t>
  </si>
  <si>
    <t>Družstvo 50</t>
  </si>
  <si>
    <t>Družstvo 51</t>
  </si>
  <si>
    <t>Družstvo 52</t>
  </si>
  <si>
    <t>Družstvo 53</t>
  </si>
  <si>
    <t>Družstvo 54</t>
  </si>
  <si>
    <t>Družstvo 55</t>
  </si>
  <si>
    <t>Družstvo 56</t>
  </si>
  <si>
    <t>Družstvo 57</t>
  </si>
  <si>
    <t>Družstvo 58</t>
  </si>
  <si>
    <t>Družstvo 59</t>
  </si>
  <si>
    <t>Družstvo 60</t>
  </si>
  <si>
    <t>mezičasy</t>
  </si>
  <si>
    <t>Družstvo 16:</t>
  </si>
  <si>
    <t>Družstvo 17:</t>
  </si>
  <si>
    <t>Družstvo 18:</t>
  </si>
  <si>
    <t>Družstvo 19:</t>
  </si>
  <si>
    <t>Družstvo 20:</t>
  </si>
  <si>
    <t>Družstvo 21:</t>
  </si>
  <si>
    <t>Družstvo 23:</t>
  </si>
  <si>
    <t>Družstvo 24:</t>
  </si>
  <si>
    <t>Družstvo 25:</t>
  </si>
  <si>
    <t>Družstvo 26:</t>
  </si>
  <si>
    <t>Družstvo 27:</t>
  </si>
  <si>
    <t>Družstvo 28:</t>
  </si>
  <si>
    <t>Družstvo 29:</t>
  </si>
  <si>
    <t>Družstvo 30:</t>
  </si>
  <si>
    <t>Družstvo 31:</t>
  </si>
  <si>
    <t>Družstvo 32:</t>
  </si>
  <si>
    <t>Družstvo 33:</t>
  </si>
  <si>
    <t>Družstvo 34:</t>
  </si>
  <si>
    <t>Družstvo 35:</t>
  </si>
  <si>
    <t>Družstvo 36:</t>
  </si>
  <si>
    <t>Družstvo 37:</t>
  </si>
  <si>
    <t>Družstvo 38:</t>
  </si>
  <si>
    <t>Družstvo 39:</t>
  </si>
  <si>
    <t>Družstvo 40:</t>
  </si>
  <si>
    <t>Družstvo 41:</t>
  </si>
  <si>
    <t>Družstvo 42:</t>
  </si>
  <si>
    <t>Družstvo 43:</t>
  </si>
  <si>
    <t>Družstvo 44:</t>
  </si>
  <si>
    <t>Družstvo 45:</t>
  </si>
  <si>
    <t>Družstvo 46:</t>
  </si>
  <si>
    <t>Družstvo 47:</t>
  </si>
  <si>
    <t>Družstvo 58:</t>
  </si>
  <si>
    <t>Družstvo 49:</t>
  </si>
  <si>
    <t>Družstvo 48:</t>
  </si>
  <si>
    <t>Družstvo 50:</t>
  </si>
  <si>
    <t>Družstvo 51:</t>
  </si>
  <si>
    <t>Družstvo 52:</t>
  </si>
  <si>
    <t>Družstvo 53:</t>
  </si>
  <si>
    <t>Družstvo 54:</t>
  </si>
  <si>
    <t>Družstvo 55:</t>
  </si>
  <si>
    <t>Družstvo 56:</t>
  </si>
  <si>
    <t>Družstvo 57:</t>
  </si>
  <si>
    <t>Družstvo 59:</t>
  </si>
  <si>
    <t>Družstvo 60:</t>
  </si>
  <si>
    <t>Družstvo22:</t>
  </si>
  <si>
    <t>3 mezičas</t>
  </si>
  <si>
    <t>POŘADÍ (BODY)</t>
  </si>
  <si>
    <t>Č.D.</t>
  </si>
  <si>
    <t>Družstvo 13:</t>
  </si>
  <si>
    <t>BODY</t>
  </si>
  <si>
    <t>pořadí (body)</t>
  </si>
  <si>
    <t>Název družstva</t>
  </si>
  <si>
    <t>č.</t>
  </si>
  <si>
    <t>č.záv.</t>
  </si>
  <si>
    <t>x</t>
  </si>
  <si>
    <t>jméno závodníka</t>
  </si>
  <si>
    <t>jméno</t>
  </si>
  <si>
    <t>č. záv.</t>
  </si>
  <si>
    <t>5. Resuscitace - MUŽI</t>
  </si>
  <si>
    <t>4. 3 x (50 +50)m ABC s břemenem - MUŽI</t>
  </si>
  <si>
    <t>3. 100m dopomoc plavci (most) - MUŽI</t>
  </si>
  <si>
    <t>2. 3 x 100m plavání s břemenem - MUŽI</t>
  </si>
  <si>
    <t>1. 3 x (50 + 50)m plavání v šatech - MUŽI</t>
  </si>
  <si>
    <t>27. ROČNÍK SOUTĚŽE DRUŽSTEV ZÁCHRANY NA VODĚ „ O POHÁR MĚSTA SOKOLOVA „ - MUŽI</t>
  </si>
  <si>
    <t>PRŮBĚŽNÉ VÝSLEDKY - 27. ROČNÍK SOUTĚŽE DRUŽSTEV ZÁCHRANY NA VODĚ „ O POHÁR MĚSTA SOKOLOVA „ - MUŽI</t>
  </si>
  <si>
    <t>27. ROČNÍK SOUTĚŽE DRUŽSTEV ZÁCHRANY NA VODĚ „ O POHÁR MĚSTA SOKOLOVA „MUŽI - JEDNOTLIVCI"</t>
  </si>
  <si>
    <t>Družstvo 22:</t>
  </si>
  <si>
    <t>Sokolov A</t>
  </si>
  <si>
    <t>Kapr Stanislav</t>
  </si>
  <si>
    <t>Walta Pavel</t>
  </si>
  <si>
    <t>Losmann Richard</t>
  </si>
  <si>
    <t>Sokolov B</t>
  </si>
  <si>
    <t>Fuska Štefan</t>
  </si>
  <si>
    <t>Macur Matyáš</t>
  </si>
  <si>
    <t>Černý Ondřej</t>
  </si>
  <si>
    <t>Ústí nad Labem 1</t>
  </si>
  <si>
    <t>Švec Josef</t>
  </si>
  <si>
    <t>Siládi Jiří</t>
  </si>
  <si>
    <t>Tichý David</t>
  </si>
  <si>
    <t>Ústí nad Labem 2</t>
  </si>
  <si>
    <t>Landa Vojtěch</t>
  </si>
  <si>
    <t>Krejčík Michal</t>
  </si>
  <si>
    <t>Thán Michal</t>
  </si>
  <si>
    <t>Brno-město A</t>
  </si>
  <si>
    <t>Racek Attila</t>
  </si>
  <si>
    <t>Brunn Ondřej</t>
  </si>
  <si>
    <t>Smisitel Ondřej</t>
  </si>
  <si>
    <t>Brno-město B</t>
  </si>
  <si>
    <t>Mach Marek</t>
  </si>
  <si>
    <t>Suk Tomáš</t>
  </si>
  <si>
    <t>Coufal Vojtěch</t>
  </si>
  <si>
    <t>Klatovy</t>
  </si>
  <si>
    <t>Procházka Štěpán</t>
  </si>
  <si>
    <t>Baierl Jonáš</t>
  </si>
  <si>
    <t>Bytel Radek</t>
  </si>
  <si>
    <t>Piňos Jakub</t>
  </si>
  <si>
    <t>Kaš Jakub</t>
  </si>
  <si>
    <t>Macek David</t>
  </si>
  <si>
    <t>Karlovy Vary A</t>
  </si>
  <si>
    <t>Tesaš Lukáš</t>
  </si>
  <si>
    <t>Tesař Ondřej</t>
  </si>
  <si>
    <t>Tesař Vojtěch</t>
  </si>
  <si>
    <t>Karlovy Vary B</t>
  </si>
  <si>
    <t>Schmid Martin</t>
  </si>
  <si>
    <t>Bureš Jan</t>
  </si>
  <si>
    <t>Loufková Adéla</t>
  </si>
  <si>
    <t>Blansko A</t>
  </si>
  <si>
    <t>Burian Radek</t>
  </si>
  <si>
    <t>Vondrášek Jakub</t>
  </si>
  <si>
    <t>Vondrášek Michal</t>
  </si>
  <si>
    <t>Blansko B</t>
  </si>
  <si>
    <t>Brno - střed</t>
  </si>
  <si>
    <t>Krikl Tomáš</t>
  </si>
  <si>
    <t>Dohnalík Jiří</t>
  </si>
  <si>
    <t>Molek Lukáš</t>
  </si>
  <si>
    <t>Blansko C</t>
  </si>
  <si>
    <t>Pernica Martin</t>
  </si>
  <si>
    <t>Fojt Daniel</t>
  </si>
  <si>
    <t>Henzel Stanislav</t>
  </si>
  <si>
    <t>DISK</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</si>
</sst>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_-* #,##0.0\ _K_č_-;\-* #,##0.0\ _K_č_-;_-* &quot;-&quot;??\ _K_č_-;_-@_-"/>
    <numFmt numFmtId="172" formatCode="_-* #,##0\ _K_č_-;\-* #,##0\ _K_č_-;_-* &quot;-&quot;??\ _K_č_-;_-@_-"/>
  </numFmts>
  <fonts count="43">
    <font>
      <sz val="10"/>
      <name val="Arial CE"/>
      <family val="0"/>
    </font>
    <font>
      <b/>
      <sz val="10"/>
      <name val="Arial CE"/>
      <family val="2"/>
    </font>
    <font>
      <i/>
      <sz val="10"/>
      <name val="Arial CE"/>
      <family val="2"/>
    </font>
    <font>
      <u val="single"/>
      <sz val="10"/>
      <color indexed="12"/>
      <name val="Arial CE"/>
      <family val="0"/>
    </font>
    <font>
      <u val="single"/>
      <sz val="10"/>
      <color indexed="36"/>
      <name val="Arial CE"/>
      <family val="0"/>
    </font>
    <font>
      <b/>
      <i/>
      <sz val="10"/>
      <name val="Arial CE"/>
      <family val="2"/>
    </font>
    <font>
      <b/>
      <sz val="12"/>
      <name val="Arial CE"/>
      <family val="2"/>
    </font>
    <font>
      <b/>
      <sz val="14"/>
      <name val="Arial CE"/>
      <family val="2"/>
    </font>
    <font>
      <b/>
      <sz val="9"/>
      <name val="Arial CE"/>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medium"/>
      <top style="medium"/>
      <bottom style="medium"/>
    </border>
    <border>
      <left style="medium"/>
      <right style="thin"/>
      <top>
        <color indexed="63"/>
      </top>
      <bottom style="thin"/>
    </border>
    <border>
      <left style="medium"/>
      <right style="thin"/>
      <top>
        <color indexed="63"/>
      </top>
      <bottom style="medium"/>
    </border>
    <border>
      <left style="medium"/>
      <right style="thin"/>
      <top style="medium"/>
      <bottom style="mediu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thin"/>
      <top>
        <color indexed="63"/>
      </top>
      <bottom style="thin"/>
    </border>
    <border>
      <left style="medium"/>
      <right style="medium"/>
      <top style="thin"/>
      <bottom style="thin"/>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64">
    <xf numFmtId="0" fontId="0" fillId="0" borderId="0" xfId="0" applyAlignment="1">
      <alignment/>
    </xf>
    <xf numFmtId="0" fontId="1" fillId="0" borderId="10" xfId="0" applyFont="1" applyBorder="1" applyAlignment="1">
      <alignment horizontal="center"/>
    </xf>
    <xf numFmtId="49" fontId="0" fillId="0" borderId="0" xfId="0" applyNumberFormat="1" applyAlignment="1">
      <alignment/>
    </xf>
    <xf numFmtId="49" fontId="2" fillId="0" borderId="11" xfId="0" applyNumberFormat="1" applyFont="1" applyBorder="1" applyAlignment="1">
      <alignment horizontal="center"/>
    </xf>
    <xf numFmtId="0" fontId="1" fillId="0" borderId="12" xfId="0" applyFont="1" applyBorder="1" applyAlignment="1">
      <alignment horizontal="center"/>
    </xf>
    <xf numFmtId="0" fontId="5" fillId="0" borderId="13" xfId="0" applyFont="1" applyBorder="1" applyAlignment="1">
      <alignment horizontal="center"/>
    </xf>
    <xf numFmtId="43" fontId="1" fillId="0" borderId="14" xfId="0" applyNumberFormat="1" applyFont="1" applyBorder="1" applyAlignment="1">
      <alignment horizontal="left" indent="1"/>
    </xf>
    <xf numFmtId="0" fontId="5" fillId="0" borderId="15" xfId="0" applyFont="1" applyBorder="1" applyAlignment="1">
      <alignment horizontal="center"/>
    </xf>
    <xf numFmtId="43" fontId="1" fillId="0" borderId="13" xfId="0" applyNumberFormat="1" applyFont="1" applyBorder="1" applyAlignment="1">
      <alignment horizontal="left" indent="1"/>
    </xf>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43" fontId="1" fillId="0" borderId="20" xfId="34" applyFont="1" applyBorder="1" applyAlignment="1">
      <alignment horizontal="left"/>
    </xf>
    <xf numFmtId="43" fontId="1" fillId="0" borderId="21" xfId="34" applyFont="1" applyBorder="1" applyAlignment="1">
      <alignment horizontal="left"/>
    </xf>
    <xf numFmtId="43" fontId="6" fillId="0" borderId="0" xfId="34" applyFont="1" applyAlignment="1" applyProtection="1">
      <alignment horizontal="left"/>
      <protection hidden="1"/>
    </xf>
    <xf numFmtId="0" fontId="0" fillId="0" borderId="0" xfId="0" applyAlignment="1" applyProtection="1">
      <alignment/>
      <protection hidden="1"/>
    </xf>
    <xf numFmtId="43" fontId="1" fillId="0" borderId="0" xfId="34" applyFont="1" applyAlignment="1" applyProtection="1">
      <alignment horizontal="left"/>
      <protection hidden="1"/>
    </xf>
    <xf numFmtId="0" fontId="0" fillId="0" borderId="0" xfId="0" applyNumberFormat="1" applyAlignment="1" applyProtection="1">
      <alignment/>
      <protection hidden="1"/>
    </xf>
    <xf numFmtId="0" fontId="0" fillId="0" borderId="0" xfId="0" applyAlignment="1" applyProtection="1">
      <alignment horizontal="center"/>
      <protection hidden="1"/>
    </xf>
    <xf numFmtId="1" fontId="0" fillId="0" borderId="0" xfId="0" applyNumberFormat="1" applyAlignment="1" applyProtection="1">
      <alignment horizontal="left"/>
      <protection hidden="1"/>
    </xf>
    <xf numFmtId="0" fontId="8" fillId="0" borderId="18" xfId="0" applyFont="1" applyBorder="1" applyAlignment="1" applyProtection="1">
      <alignment horizontal="center" vertical="center" wrapText="1"/>
      <protection hidden="1"/>
    </xf>
    <xf numFmtId="1" fontId="8" fillId="0" borderId="22" xfId="0" applyNumberFormat="1"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0" fillId="0" borderId="16" xfId="0" applyBorder="1" applyAlignment="1" applyProtection="1">
      <alignment horizontal="center"/>
      <protection hidden="1"/>
    </xf>
    <xf numFmtId="43" fontId="0" fillId="0" borderId="23" xfId="34" applyFont="1" applyBorder="1" applyAlignment="1" applyProtection="1">
      <alignment horizontal="left"/>
      <protection hidden="1"/>
    </xf>
    <xf numFmtId="47" fontId="0" fillId="0" borderId="23" xfId="0" applyNumberFormat="1" applyFont="1" applyBorder="1" applyAlignment="1" applyProtection="1">
      <alignment horizontal="center"/>
      <protection hidden="1"/>
    </xf>
    <xf numFmtId="0" fontId="0" fillId="0" borderId="24" xfId="0" applyBorder="1" applyAlignment="1" applyProtection="1">
      <alignment horizontal="center"/>
      <protection hidden="1"/>
    </xf>
    <xf numFmtId="47" fontId="0" fillId="0" borderId="0" xfId="0" applyNumberFormat="1" applyAlignment="1" applyProtection="1">
      <alignment/>
      <protection hidden="1" locked="0"/>
    </xf>
    <xf numFmtId="47" fontId="0" fillId="0" borderId="0" xfId="0" applyNumberFormat="1" applyAlignment="1" applyProtection="1">
      <alignment/>
      <protection hidden="1"/>
    </xf>
    <xf numFmtId="0" fontId="0" fillId="0" borderId="25" xfId="0" applyBorder="1" applyAlignment="1" applyProtection="1">
      <alignment horizontal="center"/>
      <protection hidden="1"/>
    </xf>
    <xf numFmtId="43" fontId="0" fillId="0" borderId="26" xfId="34" applyFont="1" applyBorder="1" applyAlignment="1" applyProtection="1">
      <alignment horizontal="left"/>
      <protection hidden="1"/>
    </xf>
    <xf numFmtId="47" fontId="0" fillId="0" borderId="26" xfId="0" applyNumberFormat="1" applyFont="1" applyBorder="1" applyAlignment="1" applyProtection="1">
      <alignment horizontal="center"/>
      <protection hidden="1"/>
    </xf>
    <xf numFmtId="0" fontId="0" fillId="0" borderId="20" xfId="0" applyBorder="1" applyAlignment="1" applyProtection="1">
      <alignment horizontal="center"/>
      <protection hidden="1"/>
    </xf>
    <xf numFmtId="0" fontId="1" fillId="0" borderId="27" xfId="0" applyNumberFormat="1" applyFont="1" applyBorder="1" applyAlignment="1" applyProtection="1">
      <alignment/>
      <protection hidden="1"/>
    </xf>
    <xf numFmtId="47" fontId="1" fillId="0" borderId="28" xfId="0" applyNumberFormat="1" applyFont="1" applyBorder="1" applyAlignment="1" applyProtection="1">
      <alignment/>
      <protection hidden="1"/>
    </xf>
    <xf numFmtId="47" fontId="1" fillId="0" borderId="0" xfId="0" applyNumberFormat="1" applyFont="1" applyBorder="1" applyAlignment="1" applyProtection="1">
      <alignment/>
      <protection hidden="1"/>
    </xf>
    <xf numFmtId="0" fontId="0" fillId="0" borderId="29" xfId="0" applyBorder="1" applyAlignment="1" applyProtection="1">
      <alignment horizontal="center"/>
      <protection hidden="1"/>
    </xf>
    <xf numFmtId="43" fontId="0" fillId="0" borderId="30" xfId="34" applyFont="1" applyBorder="1" applyAlignment="1" applyProtection="1">
      <alignment horizontal="left"/>
      <protection hidden="1"/>
    </xf>
    <xf numFmtId="47" fontId="0" fillId="0" borderId="30" xfId="0" applyNumberFormat="1" applyFont="1" applyBorder="1" applyAlignment="1" applyProtection="1">
      <alignment horizontal="center"/>
      <protection hidden="1"/>
    </xf>
    <xf numFmtId="0" fontId="0" fillId="0" borderId="21" xfId="0" applyBorder="1" applyAlignment="1" applyProtection="1">
      <alignment horizontal="center"/>
      <protection hidden="1"/>
    </xf>
    <xf numFmtId="47" fontId="1" fillId="0" borderId="28" xfId="0" applyNumberFormat="1" applyFont="1" applyBorder="1" applyAlignment="1" applyProtection="1">
      <alignment/>
      <protection hidden="1" locked="0"/>
    </xf>
    <xf numFmtId="0" fontId="0" fillId="0" borderId="0" xfId="0" applyAlignment="1" applyProtection="1">
      <alignment horizontal="left"/>
      <protection hidden="1"/>
    </xf>
    <xf numFmtId="1" fontId="1" fillId="0" borderId="28" xfId="0" applyNumberFormat="1" applyFont="1" applyBorder="1" applyAlignment="1" applyProtection="1">
      <alignment horizontal="center"/>
      <protection hidden="1" locked="0"/>
    </xf>
    <xf numFmtId="1" fontId="0" fillId="0" borderId="0" xfId="0" applyNumberFormat="1" applyAlignment="1" applyProtection="1">
      <alignment horizontal="center"/>
      <protection hidden="1"/>
    </xf>
    <xf numFmtId="1" fontId="8" fillId="0" borderId="11" xfId="0" applyNumberFormat="1" applyFont="1" applyBorder="1" applyAlignment="1" applyProtection="1">
      <alignment horizontal="center" vertical="center" wrapText="1"/>
      <protection hidden="1"/>
    </xf>
    <xf numFmtId="1" fontId="0" fillId="0" borderId="24" xfId="0" applyNumberFormat="1" applyFont="1" applyBorder="1" applyAlignment="1" applyProtection="1">
      <alignment horizontal="center"/>
      <protection hidden="1"/>
    </xf>
    <xf numFmtId="1" fontId="0" fillId="0" borderId="20" xfId="0" applyNumberFormat="1" applyFont="1" applyBorder="1" applyAlignment="1" applyProtection="1">
      <alignment horizontal="center"/>
      <protection hidden="1"/>
    </xf>
    <xf numFmtId="1" fontId="0" fillId="0" borderId="21" xfId="0" applyNumberFormat="1" applyFont="1" applyBorder="1" applyAlignment="1" applyProtection="1">
      <alignment horizontal="center"/>
      <protection hidden="1"/>
    </xf>
    <xf numFmtId="1" fontId="0" fillId="0" borderId="0" xfId="0" applyNumberFormat="1" applyFont="1" applyAlignment="1" applyProtection="1">
      <alignment horizontal="center"/>
      <protection hidden="1"/>
    </xf>
    <xf numFmtId="1" fontId="0" fillId="0" borderId="0" xfId="0" applyNumberFormat="1" applyAlignment="1">
      <alignment/>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43" fontId="0" fillId="0" borderId="33" xfId="34" applyFont="1" applyBorder="1" applyAlignment="1" applyProtection="1">
      <alignment horizontal="left"/>
      <protection hidden="1"/>
    </xf>
    <xf numFmtId="47" fontId="0" fillId="0" borderId="16" xfId="0" applyNumberFormat="1" applyFont="1" applyBorder="1" applyAlignment="1" applyProtection="1">
      <alignment horizontal="center"/>
      <protection hidden="1"/>
    </xf>
    <xf numFmtId="0" fontId="0" fillId="0" borderId="24" xfId="0" applyFont="1" applyBorder="1" applyAlignment="1" applyProtection="1">
      <alignment horizontal="center"/>
      <protection hidden="1"/>
    </xf>
    <xf numFmtId="47" fontId="0" fillId="0" borderId="16" xfId="0" applyNumberFormat="1" applyBorder="1" applyAlignment="1" applyProtection="1">
      <alignment horizontal="center"/>
      <protection hidden="1"/>
    </xf>
    <xf numFmtId="1" fontId="0" fillId="0" borderId="10" xfId="0" applyNumberFormat="1" applyBorder="1" applyAlignment="1" applyProtection="1">
      <alignment horizontal="center"/>
      <protection hidden="1"/>
    </xf>
    <xf numFmtId="1" fontId="1" fillId="0" borderId="10" xfId="0" applyNumberFormat="1" applyFont="1" applyBorder="1" applyAlignment="1" applyProtection="1">
      <alignment horizontal="center"/>
      <protection hidden="1"/>
    </xf>
    <xf numFmtId="0" fontId="1" fillId="0" borderId="34" xfId="0" applyFont="1" applyBorder="1" applyAlignment="1" applyProtection="1">
      <alignment horizontal="center"/>
      <protection hidden="1"/>
    </xf>
    <xf numFmtId="0" fontId="1" fillId="0" borderId="32" xfId="0" applyFont="1" applyBorder="1" applyAlignment="1" applyProtection="1">
      <alignment horizontal="center"/>
      <protection hidden="1"/>
    </xf>
    <xf numFmtId="43" fontId="0" fillId="0" borderId="35" xfId="34" applyFont="1" applyBorder="1" applyAlignment="1" applyProtection="1">
      <alignment horizontal="left"/>
      <protection hidden="1"/>
    </xf>
    <xf numFmtId="47" fontId="0" fillId="0" borderId="17" xfId="0" applyNumberFormat="1" applyFont="1" applyBorder="1" applyAlignment="1" applyProtection="1">
      <alignment horizontal="center"/>
      <protection hidden="1"/>
    </xf>
    <xf numFmtId="0" fontId="0" fillId="0" borderId="36" xfId="0" applyFont="1" applyBorder="1" applyAlignment="1" applyProtection="1">
      <alignment horizontal="center"/>
      <protection hidden="1"/>
    </xf>
    <xf numFmtId="0" fontId="0" fillId="0" borderId="36" xfId="0" applyBorder="1" applyAlignment="1" applyProtection="1">
      <alignment horizontal="center"/>
      <protection hidden="1"/>
    </xf>
    <xf numFmtId="47" fontId="0" fillId="0" borderId="17" xfId="0" applyNumberFormat="1" applyBorder="1" applyAlignment="1" applyProtection="1">
      <alignment horizontal="center"/>
      <protection hidden="1"/>
    </xf>
    <xf numFmtId="1" fontId="0" fillId="0" borderId="12" xfId="0" applyNumberFormat="1" applyBorder="1" applyAlignment="1" applyProtection="1">
      <alignment horizontal="center"/>
      <protection hidden="1"/>
    </xf>
    <xf numFmtId="1" fontId="1" fillId="0" borderId="12" xfId="0" applyNumberFormat="1" applyFont="1" applyBorder="1" applyAlignment="1" applyProtection="1">
      <alignment horizontal="center"/>
      <protection hidden="1"/>
    </xf>
    <xf numFmtId="0" fontId="1" fillId="0" borderId="12" xfId="0" applyFont="1" applyBorder="1" applyAlignment="1" applyProtection="1">
      <alignment horizontal="center"/>
      <protection hidden="1"/>
    </xf>
    <xf numFmtId="0" fontId="0" fillId="0" borderId="0" xfId="0" applyFont="1" applyAlignment="1" applyProtection="1">
      <alignment/>
      <protection hidden="1"/>
    </xf>
    <xf numFmtId="0" fontId="0" fillId="0" borderId="18" xfId="0" applyBorder="1" applyAlignment="1">
      <alignment/>
    </xf>
    <xf numFmtId="49" fontId="2" fillId="0" borderId="22" xfId="0" applyNumberFormat="1" applyFont="1" applyBorder="1" applyAlignment="1">
      <alignment horizontal="center"/>
    </xf>
    <xf numFmtId="1" fontId="2" fillId="0" borderId="22" xfId="0" applyNumberFormat="1" applyFont="1" applyBorder="1" applyAlignment="1">
      <alignment horizontal="center"/>
    </xf>
    <xf numFmtId="1" fontId="0" fillId="0" borderId="0" xfId="0" applyNumberFormat="1" applyAlignment="1">
      <alignment horizontal="center"/>
    </xf>
    <xf numFmtId="47" fontId="1" fillId="0" borderId="0" xfId="0" applyNumberFormat="1" applyFont="1" applyBorder="1" applyAlignment="1" applyProtection="1">
      <alignment horizontal="center"/>
      <protection hidden="1"/>
    </xf>
    <xf numFmtId="1" fontId="8" fillId="0" borderId="37" xfId="0" applyNumberFormat="1" applyFont="1" applyBorder="1" applyAlignment="1" applyProtection="1">
      <alignment horizontal="center" vertical="center" wrapText="1"/>
      <protection hidden="1"/>
    </xf>
    <xf numFmtId="1" fontId="8" fillId="0" borderId="38" xfId="0" applyNumberFormat="1" applyFont="1" applyBorder="1" applyAlignment="1" applyProtection="1">
      <alignment horizontal="center" vertical="center" wrapText="1"/>
      <protection hidden="1"/>
    </xf>
    <xf numFmtId="0" fontId="8" fillId="0" borderId="38"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47" fontId="0" fillId="0" borderId="26" xfId="0" applyNumberFormat="1" applyBorder="1" applyAlignment="1" applyProtection="1">
      <alignment horizontal="center"/>
      <protection hidden="1"/>
    </xf>
    <xf numFmtId="0" fontId="0" fillId="0" borderId="39" xfId="0" applyBorder="1" applyAlignment="1" applyProtection="1">
      <alignment horizontal="center"/>
      <protection hidden="1"/>
    </xf>
    <xf numFmtId="43" fontId="0" fillId="0" borderId="40" xfId="34" applyFont="1" applyBorder="1" applyAlignment="1" applyProtection="1">
      <alignment horizontal="left"/>
      <protection hidden="1"/>
    </xf>
    <xf numFmtId="47" fontId="0" fillId="0" borderId="40" xfId="0" applyNumberFormat="1" applyBorder="1" applyAlignment="1" applyProtection="1">
      <alignment horizontal="center"/>
      <protection hidden="1"/>
    </xf>
    <xf numFmtId="0" fontId="0" fillId="0" borderId="41" xfId="0" applyBorder="1" applyAlignment="1" applyProtection="1">
      <alignment horizontal="center"/>
      <protection hidden="1"/>
    </xf>
    <xf numFmtId="47" fontId="0" fillId="0" borderId="30" xfId="0" applyNumberFormat="1" applyBorder="1" applyAlignment="1" applyProtection="1">
      <alignment horizontal="center"/>
      <protection hidden="1"/>
    </xf>
    <xf numFmtId="0" fontId="5" fillId="0" borderId="26" xfId="0" applyFont="1" applyBorder="1" applyAlignment="1" applyProtection="1">
      <alignment horizontal="center" vertical="center"/>
      <protection hidden="1"/>
    </xf>
    <xf numFmtId="43" fontId="0" fillId="0" borderId="26" xfId="34" applyBorder="1" applyAlignment="1" applyProtection="1">
      <alignment horizontal="left"/>
      <protection hidden="1"/>
    </xf>
    <xf numFmtId="0" fontId="0" fillId="0" borderId="26" xfId="0" applyFont="1" applyBorder="1" applyAlignment="1" applyProtection="1">
      <alignment horizontal="center"/>
      <protection hidden="1"/>
    </xf>
    <xf numFmtId="0" fontId="0" fillId="0" borderId="26" xfId="0" applyBorder="1" applyAlignment="1" applyProtection="1">
      <alignment horizontal="center"/>
      <protection hidden="1"/>
    </xf>
    <xf numFmtId="1" fontId="1" fillId="0" borderId="26" xfId="0" applyNumberFormat="1" applyFont="1" applyBorder="1" applyAlignment="1" applyProtection="1">
      <alignment horizontal="center"/>
      <protection hidden="1"/>
    </xf>
    <xf numFmtId="0" fontId="1" fillId="0" borderId="26" xfId="0" applyFont="1" applyBorder="1" applyAlignment="1">
      <alignment horizontal="center"/>
    </xf>
    <xf numFmtId="0" fontId="1" fillId="0" borderId="25"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29" xfId="0" applyFont="1" applyBorder="1" applyAlignment="1" applyProtection="1">
      <alignment horizontal="center"/>
      <protection hidden="1"/>
    </xf>
    <xf numFmtId="43" fontId="0" fillId="0" borderId="30" xfId="34" applyBorder="1" applyAlignment="1" applyProtection="1">
      <alignment horizontal="left"/>
      <protection hidden="1"/>
    </xf>
    <xf numFmtId="0" fontId="1" fillId="0" borderId="21" xfId="0" applyFont="1" applyBorder="1" applyAlignment="1" applyProtection="1">
      <alignment horizontal="center"/>
      <protection hidden="1"/>
    </xf>
    <xf numFmtId="0" fontId="5" fillId="0" borderId="26" xfId="0" applyFont="1" applyBorder="1" applyAlignment="1">
      <alignment horizontal="center"/>
    </xf>
    <xf numFmtId="1" fontId="1" fillId="0" borderId="26" xfId="0" applyNumberFormat="1" applyFont="1" applyBorder="1" applyAlignment="1">
      <alignment horizontal="center"/>
    </xf>
    <xf numFmtId="43" fontId="1" fillId="0" borderId="26" xfId="34" applyFont="1" applyBorder="1" applyAlignment="1">
      <alignment horizontal="left"/>
    </xf>
    <xf numFmtId="43" fontId="1" fillId="0" borderId="26" xfId="0" applyNumberFormat="1" applyFont="1" applyBorder="1" applyAlignment="1">
      <alignment horizontal="left" indent="1"/>
    </xf>
    <xf numFmtId="0" fontId="2" fillId="0" borderId="39" xfId="0" applyFont="1" applyBorder="1" applyAlignment="1">
      <alignment horizontal="center" vertical="center"/>
    </xf>
    <xf numFmtId="49" fontId="0" fillId="0" borderId="40" xfId="0" applyNumberFormat="1" applyBorder="1" applyAlignment="1" applyProtection="1">
      <alignment horizontal="left" vertical="center" indent="1"/>
      <protection locked="0"/>
    </xf>
    <xf numFmtId="1" fontId="0" fillId="0" borderId="40" xfId="0" applyNumberFormat="1" applyBorder="1" applyAlignment="1" applyProtection="1">
      <alignment horizontal="center" vertical="center"/>
      <protection locked="0"/>
    </xf>
    <xf numFmtId="0" fontId="0" fillId="0" borderId="41" xfId="0" applyNumberFormat="1" applyBorder="1" applyAlignment="1" applyProtection="1">
      <alignment horizontal="left" vertical="center" indent="1"/>
      <protection locked="0"/>
    </xf>
    <xf numFmtId="0" fontId="2" fillId="33" borderId="25" xfId="0" applyFont="1" applyFill="1" applyBorder="1" applyAlignment="1">
      <alignment horizontal="center" vertical="center"/>
    </xf>
    <xf numFmtId="49" fontId="0" fillId="33" borderId="26" xfId="0" applyNumberFormat="1" applyFill="1" applyBorder="1" applyAlignment="1" applyProtection="1">
      <alignment horizontal="left" vertical="center" indent="1"/>
      <protection locked="0"/>
    </xf>
    <xf numFmtId="1" fontId="0" fillId="0" borderId="26" xfId="0" applyNumberFormat="1" applyBorder="1" applyAlignment="1" applyProtection="1">
      <alignment horizontal="center" vertical="center"/>
      <protection locked="0"/>
    </xf>
    <xf numFmtId="0" fontId="0" fillId="0" borderId="20" xfId="0" applyNumberFormat="1" applyBorder="1" applyAlignment="1" applyProtection="1">
      <alignment horizontal="left" vertical="center" indent="1"/>
      <protection locked="0"/>
    </xf>
    <xf numFmtId="0" fontId="2" fillId="33" borderId="29" xfId="0" applyFont="1" applyFill="1" applyBorder="1" applyAlignment="1">
      <alignment horizontal="center" vertical="center"/>
    </xf>
    <xf numFmtId="49" fontId="0" fillId="33" borderId="30" xfId="0" applyNumberFormat="1" applyFill="1" applyBorder="1" applyAlignment="1" applyProtection="1">
      <alignment horizontal="left" vertical="center" indent="1"/>
      <protection locked="0"/>
    </xf>
    <xf numFmtId="1" fontId="0" fillId="0" borderId="30" xfId="0" applyNumberFormat="1" applyBorder="1" applyAlignment="1" applyProtection="1">
      <alignment horizontal="center" vertical="center"/>
      <protection locked="0"/>
    </xf>
    <xf numFmtId="0" fontId="0" fillId="0" borderId="21" xfId="0" applyNumberFormat="1" applyBorder="1" applyAlignment="1" applyProtection="1">
      <alignment horizontal="left" vertical="center" indent="1"/>
      <protection locked="0"/>
    </xf>
    <xf numFmtId="0" fontId="2" fillId="0" borderId="23" xfId="0" applyFont="1" applyBorder="1" applyAlignment="1">
      <alignment horizontal="center" vertical="center"/>
    </xf>
    <xf numFmtId="0" fontId="2" fillId="33" borderId="26" xfId="0" applyFont="1" applyFill="1" applyBorder="1" applyAlignment="1">
      <alignment horizontal="center" vertical="center"/>
    </xf>
    <xf numFmtId="0" fontId="2" fillId="33" borderId="42" xfId="0" applyFont="1" applyFill="1" applyBorder="1" applyAlignment="1">
      <alignment horizontal="center" vertical="center"/>
    </xf>
    <xf numFmtId="0" fontId="0" fillId="33" borderId="25" xfId="0" applyFill="1" applyBorder="1" applyAlignment="1">
      <alignment vertical="center"/>
    </xf>
    <xf numFmtId="0" fontId="0" fillId="33" borderId="29" xfId="0" applyFill="1" applyBorder="1" applyAlignment="1">
      <alignment vertical="center"/>
    </xf>
    <xf numFmtId="49" fontId="0" fillId="33" borderId="30" xfId="0" applyNumberFormat="1" applyFill="1" applyBorder="1" applyAlignment="1">
      <alignment vertical="center"/>
    </xf>
    <xf numFmtId="1" fontId="0" fillId="0" borderId="42" xfId="0" applyNumberFormat="1" applyBorder="1" applyAlignment="1" applyProtection="1">
      <alignment horizontal="center" vertical="center"/>
      <protection locked="0"/>
    </xf>
    <xf numFmtId="0" fontId="0" fillId="0" borderId="43" xfId="0" applyNumberFormat="1" applyBorder="1" applyAlignment="1" applyProtection="1">
      <alignment horizontal="left" vertical="center" indent="1"/>
      <protection locked="0"/>
    </xf>
    <xf numFmtId="0" fontId="0" fillId="33" borderId="27" xfId="0" applyFill="1" applyBorder="1" applyAlignment="1">
      <alignment vertical="center"/>
    </xf>
    <xf numFmtId="49" fontId="0" fillId="33" borderId="28" xfId="0" applyNumberFormat="1" applyFill="1" applyBorder="1" applyAlignment="1">
      <alignment vertical="center"/>
    </xf>
    <xf numFmtId="1" fontId="0" fillId="0" borderId="18" xfId="0" applyNumberFormat="1" applyBorder="1" applyAlignment="1">
      <alignment horizontal="center" vertical="center"/>
    </xf>
    <xf numFmtId="49" fontId="0" fillId="0" borderId="11" xfId="0" applyNumberFormat="1" applyBorder="1" applyAlignment="1">
      <alignment vertical="center"/>
    </xf>
    <xf numFmtId="0" fontId="1" fillId="0" borderId="16" xfId="0" applyFont="1" applyBorder="1" applyAlignment="1" applyProtection="1">
      <alignment horizontal="center"/>
      <protection hidden="1"/>
    </xf>
    <xf numFmtId="43" fontId="0" fillId="0" borderId="23" xfId="34" applyBorder="1" applyAlignment="1" applyProtection="1">
      <alignment horizontal="left"/>
      <protection hidden="1"/>
    </xf>
    <xf numFmtId="0" fontId="0" fillId="0" borderId="23" xfId="0" applyFont="1" applyBorder="1" applyAlignment="1" applyProtection="1">
      <alignment horizontal="center"/>
      <protection hidden="1"/>
    </xf>
    <xf numFmtId="47" fontId="0" fillId="0" borderId="23" xfId="0" applyNumberFormat="1" applyBorder="1" applyAlignment="1" applyProtection="1">
      <alignment horizontal="center"/>
      <protection hidden="1"/>
    </xf>
    <xf numFmtId="0" fontId="0" fillId="0" borderId="23" xfId="0" applyBorder="1" applyAlignment="1" applyProtection="1">
      <alignment horizontal="center"/>
      <protection hidden="1"/>
    </xf>
    <xf numFmtId="1" fontId="1" fillId="0" borderId="23" xfId="0" applyNumberFormat="1" applyFont="1" applyBorder="1" applyAlignment="1" applyProtection="1">
      <alignment horizontal="center"/>
      <protection hidden="1"/>
    </xf>
    <xf numFmtId="0" fontId="1" fillId="0" borderId="24" xfId="0" applyFont="1" applyBorder="1" applyAlignment="1" applyProtection="1">
      <alignment horizontal="center"/>
      <protection hidden="1"/>
    </xf>
    <xf numFmtId="0" fontId="0" fillId="0" borderId="30" xfId="0" applyFont="1" applyBorder="1" applyAlignment="1" applyProtection="1">
      <alignment horizontal="center"/>
      <protection hidden="1"/>
    </xf>
    <xf numFmtId="0" fontId="0" fillId="0" borderId="30" xfId="0" applyBorder="1" applyAlignment="1" applyProtection="1">
      <alignment horizontal="center"/>
      <protection hidden="1"/>
    </xf>
    <xf numFmtId="1" fontId="1" fillId="0" borderId="30" xfId="0" applyNumberFormat="1" applyFont="1" applyBorder="1" applyAlignment="1" applyProtection="1">
      <alignment horizontal="center"/>
      <protection hidden="1"/>
    </xf>
    <xf numFmtId="0" fontId="1" fillId="0" borderId="31" xfId="0" applyFont="1" applyBorder="1" applyAlignment="1">
      <alignment horizontal="center"/>
    </xf>
    <xf numFmtId="0" fontId="1" fillId="0" borderId="34" xfId="0" applyFont="1" applyBorder="1" applyAlignment="1">
      <alignment horizontal="center"/>
    </xf>
    <xf numFmtId="43" fontId="1" fillId="0" borderId="44" xfId="0" applyNumberFormat="1" applyFont="1" applyBorder="1" applyAlignment="1">
      <alignment horizontal="left" indent="1"/>
    </xf>
    <xf numFmtId="0" fontId="6" fillId="0" borderId="18"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0" xfId="0" applyNumberFormat="1" applyFont="1" applyAlignment="1" applyProtection="1">
      <alignment horizontal="center"/>
      <protection hidden="1"/>
    </xf>
    <xf numFmtId="0" fontId="5" fillId="0" borderId="45" xfId="0" applyFont="1" applyBorder="1" applyAlignment="1" applyProtection="1">
      <alignment horizontal="center" vertical="center"/>
      <protection hidden="1"/>
    </xf>
    <xf numFmtId="0" fontId="5" fillId="0" borderId="46"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 fillId="0" borderId="18" xfId="0"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xf>
    <xf numFmtId="0" fontId="1" fillId="0" borderId="26" xfId="0" applyFont="1" applyBorder="1" applyAlignment="1">
      <alignment horizontal="center"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83"/>
  <sheetViews>
    <sheetView zoomScalePageLayoutView="0" workbookViewId="0" topLeftCell="A19">
      <selection activeCell="K3" sqref="K3"/>
    </sheetView>
  </sheetViews>
  <sheetFormatPr defaultColWidth="9.00390625" defaultRowHeight="12.75"/>
  <cols>
    <col min="1" max="1" width="11.375" style="0" bestFit="1" customWidth="1"/>
    <col min="2" max="2" width="29.625" style="2" customWidth="1"/>
    <col min="3" max="3" width="6.625" style="77" bestFit="1" customWidth="1"/>
    <col min="4" max="4" width="35.375" style="2" customWidth="1"/>
  </cols>
  <sheetData>
    <row r="1" spans="1:4" ht="35.25" customHeight="1" thickBot="1">
      <c r="A1" s="141" t="s">
        <v>158</v>
      </c>
      <c r="B1" s="142"/>
      <c r="C1" s="142"/>
      <c r="D1" s="143"/>
    </row>
    <row r="2" spans="1:4" ht="13.5" thickBot="1">
      <c r="A2" s="74"/>
      <c r="B2" s="75" t="s">
        <v>146</v>
      </c>
      <c r="C2" s="76" t="s">
        <v>147</v>
      </c>
      <c r="D2" s="3" t="s">
        <v>150</v>
      </c>
    </row>
    <row r="3" spans="1:4" ht="28.5" customHeight="1">
      <c r="A3" s="104" t="s">
        <v>34</v>
      </c>
      <c r="B3" s="105" t="s">
        <v>162</v>
      </c>
      <c r="C3" s="106">
        <v>1</v>
      </c>
      <c r="D3" s="107" t="s">
        <v>163</v>
      </c>
    </row>
    <row r="4" spans="1:4" ht="28.5" customHeight="1">
      <c r="A4" s="108"/>
      <c r="B4" s="109"/>
      <c r="C4" s="110">
        <v>2</v>
      </c>
      <c r="D4" s="111" t="s">
        <v>164</v>
      </c>
    </row>
    <row r="5" spans="1:4" ht="28.5" customHeight="1" thickBot="1">
      <c r="A5" s="112"/>
      <c r="B5" s="113"/>
      <c r="C5" s="114">
        <v>3</v>
      </c>
      <c r="D5" s="115" t="s">
        <v>165</v>
      </c>
    </row>
    <row r="6" spans="1:4" ht="28.5" customHeight="1">
      <c r="A6" s="104" t="s">
        <v>35</v>
      </c>
      <c r="B6" s="105" t="s">
        <v>166</v>
      </c>
      <c r="C6" s="106">
        <v>4</v>
      </c>
      <c r="D6" s="107" t="s">
        <v>167</v>
      </c>
    </row>
    <row r="7" spans="1:4" ht="28.5" customHeight="1">
      <c r="A7" s="108"/>
      <c r="B7" s="109"/>
      <c r="C7" s="110">
        <v>5</v>
      </c>
      <c r="D7" s="111" t="s">
        <v>168</v>
      </c>
    </row>
    <row r="8" spans="1:4" ht="28.5" customHeight="1" thickBot="1">
      <c r="A8" s="112"/>
      <c r="B8" s="113"/>
      <c r="C8" s="114">
        <v>6</v>
      </c>
      <c r="D8" s="115" t="s">
        <v>169</v>
      </c>
    </row>
    <row r="9" spans="1:4" ht="28.5" customHeight="1">
      <c r="A9" s="104" t="s">
        <v>36</v>
      </c>
      <c r="B9" s="105" t="s">
        <v>170</v>
      </c>
      <c r="C9" s="106">
        <v>7</v>
      </c>
      <c r="D9" s="107" t="s">
        <v>171</v>
      </c>
    </row>
    <row r="10" spans="1:4" ht="28.5" customHeight="1">
      <c r="A10" s="108"/>
      <c r="B10" s="109"/>
      <c r="C10" s="110">
        <v>8</v>
      </c>
      <c r="D10" s="111" t="s">
        <v>172</v>
      </c>
    </row>
    <row r="11" spans="1:4" ht="28.5" customHeight="1" thickBot="1">
      <c r="A11" s="112"/>
      <c r="B11" s="113"/>
      <c r="C11" s="114">
        <v>9</v>
      </c>
      <c r="D11" s="115" t="s">
        <v>173</v>
      </c>
    </row>
    <row r="12" spans="1:4" ht="28.5" customHeight="1">
      <c r="A12" s="104" t="s">
        <v>37</v>
      </c>
      <c r="B12" s="105" t="s">
        <v>174</v>
      </c>
      <c r="C12" s="106">
        <v>10</v>
      </c>
      <c r="D12" s="107" t="s">
        <v>175</v>
      </c>
    </row>
    <row r="13" spans="1:4" ht="28.5" customHeight="1">
      <c r="A13" s="108"/>
      <c r="B13" s="109"/>
      <c r="C13" s="110">
        <v>11</v>
      </c>
      <c r="D13" s="111" t="s">
        <v>176</v>
      </c>
    </row>
    <row r="14" spans="1:4" ht="28.5" customHeight="1" thickBot="1">
      <c r="A14" s="112"/>
      <c r="B14" s="113"/>
      <c r="C14" s="114">
        <v>12</v>
      </c>
      <c r="D14" s="115" t="s">
        <v>177</v>
      </c>
    </row>
    <row r="15" spans="1:4" ht="28.5" customHeight="1">
      <c r="A15" s="104" t="s">
        <v>38</v>
      </c>
      <c r="B15" s="105" t="s">
        <v>178</v>
      </c>
      <c r="C15" s="106">
        <v>13</v>
      </c>
      <c r="D15" s="107" t="s">
        <v>179</v>
      </c>
    </row>
    <row r="16" spans="1:4" ht="28.5" customHeight="1">
      <c r="A16" s="108"/>
      <c r="B16" s="109"/>
      <c r="C16" s="110">
        <v>14</v>
      </c>
      <c r="D16" s="111" t="s">
        <v>180</v>
      </c>
    </row>
    <row r="17" spans="1:4" ht="28.5" customHeight="1" thickBot="1">
      <c r="A17" s="112"/>
      <c r="B17" s="113"/>
      <c r="C17" s="114">
        <v>15</v>
      </c>
      <c r="D17" s="115" t="s">
        <v>181</v>
      </c>
    </row>
    <row r="18" spans="1:4" ht="28.5" customHeight="1">
      <c r="A18" s="104" t="s">
        <v>39</v>
      </c>
      <c r="B18" s="105" t="s">
        <v>182</v>
      </c>
      <c r="C18" s="106">
        <v>16</v>
      </c>
      <c r="D18" s="107" t="s">
        <v>183</v>
      </c>
    </row>
    <row r="19" spans="1:4" ht="28.5" customHeight="1">
      <c r="A19" s="108"/>
      <c r="B19" s="109"/>
      <c r="C19" s="110">
        <v>17</v>
      </c>
      <c r="D19" s="111" t="s">
        <v>184</v>
      </c>
    </row>
    <row r="20" spans="1:4" ht="28.5" customHeight="1" thickBot="1">
      <c r="A20" s="112"/>
      <c r="B20" s="113"/>
      <c r="C20" s="114">
        <v>18</v>
      </c>
      <c r="D20" s="115" t="s">
        <v>185</v>
      </c>
    </row>
    <row r="21" spans="1:4" ht="28.5" customHeight="1">
      <c r="A21" s="104" t="s">
        <v>40</v>
      </c>
      <c r="B21" s="105" t="s">
        <v>186</v>
      </c>
      <c r="C21" s="106">
        <v>19</v>
      </c>
      <c r="D21" s="107" t="s">
        <v>187</v>
      </c>
    </row>
    <row r="22" spans="1:4" ht="28.5" customHeight="1">
      <c r="A22" s="108"/>
      <c r="B22" s="109"/>
      <c r="C22" s="110">
        <v>20</v>
      </c>
      <c r="D22" s="111" t="s">
        <v>188</v>
      </c>
    </row>
    <row r="23" spans="1:4" ht="28.5" customHeight="1" thickBot="1">
      <c r="A23" s="112"/>
      <c r="B23" s="113"/>
      <c r="C23" s="114">
        <v>21</v>
      </c>
      <c r="D23" s="115" t="s">
        <v>189</v>
      </c>
    </row>
    <row r="24" spans="1:4" ht="28.5" customHeight="1">
      <c r="A24" s="104" t="s">
        <v>41</v>
      </c>
      <c r="B24" s="105" t="s">
        <v>206</v>
      </c>
      <c r="C24" s="106">
        <v>22</v>
      </c>
      <c r="D24" s="107" t="s">
        <v>190</v>
      </c>
    </row>
    <row r="25" spans="1:4" ht="28.5" customHeight="1">
      <c r="A25" s="108"/>
      <c r="B25" s="109"/>
      <c r="C25" s="110">
        <v>23</v>
      </c>
      <c r="D25" s="111" t="s">
        <v>191</v>
      </c>
    </row>
    <row r="26" spans="1:4" ht="28.5" customHeight="1" thickBot="1">
      <c r="A26" s="112"/>
      <c r="B26" s="113"/>
      <c r="C26" s="114">
        <v>24</v>
      </c>
      <c r="D26" s="115" t="s">
        <v>192</v>
      </c>
    </row>
    <row r="27" spans="1:4" ht="28.5" customHeight="1">
      <c r="A27" s="104" t="s">
        <v>42</v>
      </c>
      <c r="B27" s="105" t="s">
        <v>193</v>
      </c>
      <c r="C27" s="106">
        <v>25</v>
      </c>
      <c r="D27" s="107" t="s">
        <v>194</v>
      </c>
    </row>
    <row r="28" spans="1:4" ht="28.5" customHeight="1">
      <c r="A28" s="108"/>
      <c r="B28" s="109"/>
      <c r="C28" s="110">
        <v>26</v>
      </c>
      <c r="D28" s="111" t="s">
        <v>195</v>
      </c>
    </row>
    <row r="29" spans="1:4" ht="28.5" customHeight="1" thickBot="1">
      <c r="A29" s="112"/>
      <c r="B29" s="113"/>
      <c r="C29" s="114">
        <v>27</v>
      </c>
      <c r="D29" s="115" t="s">
        <v>196</v>
      </c>
    </row>
    <row r="30" spans="1:4" ht="28.5" customHeight="1">
      <c r="A30" s="104" t="s">
        <v>43</v>
      </c>
      <c r="B30" s="105" t="s">
        <v>197</v>
      </c>
      <c r="C30" s="106">
        <v>28</v>
      </c>
      <c r="D30" s="107" t="s">
        <v>198</v>
      </c>
    </row>
    <row r="31" spans="1:4" ht="28.5" customHeight="1">
      <c r="A31" s="108"/>
      <c r="B31" s="109"/>
      <c r="C31" s="110">
        <v>29</v>
      </c>
      <c r="D31" s="111" t="s">
        <v>199</v>
      </c>
    </row>
    <row r="32" spans="1:4" ht="28.5" customHeight="1" thickBot="1">
      <c r="A32" s="112"/>
      <c r="B32" s="113"/>
      <c r="C32" s="114">
        <v>30</v>
      </c>
      <c r="D32" s="115" t="s">
        <v>200</v>
      </c>
    </row>
    <row r="33" spans="1:4" ht="28.5" customHeight="1">
      <c r="A33" s="104" t="s">
        <v>44</v>
      </c>
      <c r="B33" s="105" t="s">
        <v>201</v>
      </c>
      <c r="C33" s="106">
        <v>31</v>
      </c>
      <c r="D33" s="107" t="s">
        <v>202</v>
      </c>
    </row>
    <row r="34" spans="1:4" ht="28.5" customHeight="1">
      <c r="A34" s="108"/>
      <c r="B34" s="109"/>
      <c r="C34" s="110">
        <v>32</v>
      </c>
      <c r="D34" s="111" t="s">
        <v>203</v>
      </c>
    </row>
    <row r="35" spans="1:4" ht="28.5" customHeight="1" thickBot="1">
      <c r="A35" s="112"/>
      <c r="B35" s="113"/>
      <c r="C35" s="114">
        <v>33</v>
      </c>
      <c r="D35" s="115" t="s">
        <v>204</v>
      </c>
    </row>
    <row r="36" spans="1:4" ht="28.5" customHeight="1">
      <c r="A36" s="104" t="s">
        <v>45</v>
      </c>
      <c r="B36" s="105" t="s">
        <v>205</v>
      </c>
      <c r="C36" s="106">
        <v>34</v>
      </c>
      <c r="D36" s="107" t="s">
        <v>207</v>
      </c>
    </row>
    <row r="37" spans="1:4" ht="28.5" customHeight="1">
      <c r="A37" s="108"/>
      <c r="B37" s="109"/>
      <c r="C37" s="110">
        <v>35</v>
      </c>
      <c r="D37" s="111" t="s">
        <v>208</v>
      </c>
    </row>
    <row r="38" spans="1:4" ht="28.5" customHeight="1" thickBot="1">
      <c r="A38" s="112"/>
      <c r="B38" s="113"/>
      <c r="C38" s="114">
        <v>36</v>
      </c>
      <c r="D38" s="115" t="s">
        <v>209</v>
      </c>
    </row>
    <row r="39" spans="1:4" ht="28.5" customHeight="1">
      <c r="A39" s="104" t="s">
        <v>46</v>
      </c>
      <c r="B39" s="105" t="s">
        <v>210</v>
      </c>
      <c r="C39" s="106">
        <v>37</v>
      </c>
      <c r="D39" s="107" t="s">
        <v>211</v>
      </c>
    </row>
    <row r="40" spans="1:4" ht="28.5" customHeight="1">
      <c r="A40" s="108"/>
      <c r="B40" s="109"/>
      <c r="C40" s="110">
        <v>38</v>
      </c>
      <c r="D40" s="111" t="s">
        <v>212</v>
      </c>
    </row>
    <row r="41" spans="1:4" ht="28.5" customHeight="1" thickBot="1">
      <c r="A41" s="112"/>
      <c r="B41" s="113"/>
      <c r="C41" s="114">
        <v>39</v>
      </c>
      <c r="D41" s="115" t="s">
        <v>213</v>
      </c>
    </row>
    <row r="42" spans="1:4" ht="28.5" customHeight="1">
      <c r="A42" s="104" t="s">
        <v>47</v>
      </c>
      <c r="B42" s="105"/>
      <c r="C42" s="106">
        <v>40</v>
      </c>
      <c r="D42" s="107"/>
    </row>
    <row r="43" spans="1:4" ht="28.5" customHeight="1">
      <c r="A43" s="108"/>
      <c r="B43" s="109"/>
      <c r="C43" s="110">
        <v>41</v>
      </c>
      <c r="D43" s="111"/>
    </row>
    <row r="44" spans="1:4" ht="28.5" customHeight="1" thickBot="1">
      <c r="A44" s="112"/>
      <c r="B44" s="113"/>
      <c r="C44" s="114">
        <v>42</v>
      </c>
      <c r="D44" s="115"/>
    </row>
    <row r="45" spans="1:4" ht="28.5" customHeight="1">
      <c r="A45" s="104" t="s">
        <v>48</v>
      </c>
      <c r="B45" s="105"/>
      <c r="C45" s="106">
        <v>43</v>
      </c>
      <c r="D45" s="107"/>
    </row>
    <row r="46" spans="1:4" ht="28.5" customHeight="1">
      <c r="A46" s="108"/>
      <c r="B46" s="109"/>
      <c r="C46" s="110">
        <v>44</v>
      </c>
      <c r="D46" s="111"/>
    </row>
    <row r="47" spans="1:4" ht="28.5" customHeight="1" thickBot="1">
      <c r="A47" s="112"/>
      <c r="B47" s="113"/>
      <c r="C47" s="114">
        <v>45</v>
      </c>
      <c r="D47" s="115"/>
    </row>
    <row r="48" spans="1:4" ht="28.5" customHeight="1">
      <c r="A48" s="104" t="s">
        <v>49</v>
      </c>
      <c r="B48" s="105"/>
      <c r="C48" s="106">
        <v>46</v>
      </c>
      <c r="D48" s="107"/>
    </row>
    <row r="49" spans="1:4" ht="28.5" customHeight="1">
      <c r="A49" s="108"/>
      <c r="B49" s="109"/>
      <c r="C49" s="110">
        <v>47</v>
      </c>
      <c r="D49" s="111"/>
    </row>
    <row r="50" spans="1:4" ht="28.5" customHeight="1" thickBot="1">
      <c r="A50" s="112"/>
      <c r="B50" s="113"/>
      <c r="C50" s="114">
        <v>48</v>
      </c>
      <c r="D50" s="115"/>
    </row>
    <row r="51" spans="1:4" ht="28.5" customHeight="1">
      <c r="A51" s="104" t="s">
        <v>50</v>
      </c>
      <c r="B51" s="105"/>
      <c r="C51" s="106">
        <v>49</v>
      </c>
      <c r="D51" s="107"/>
    </row>
    <row r="52" spans="1:4" ht="28.5" customHeight="1">
      <c r="A52" s="108"/>
      <c r="B52" s="109"/>
      <c r="C52" s="110">
        <v>50</v>
      </c>
      <c r="D52" s="111"/>
    </row>
    <row r="53" spans="1:4" ht="28.5" customHeight="1" thickBot="1">
      <c r="A53" s="112"/>
      <c r="B53" s="113"/>
      <c r="C53" s="114">
        <v>51</v>
      </c>
      <c r="D53" s="115"/>
    </row>
    <row r="54" spans="1:4" ht="28.5" customHeight="1">
      <c r="A54" s="104" t="s">
        <v>51</v>
      </c>
      <c r="B54" s="105"/>
      <c r="C54" s="106">
        <v>52</v>
      </c>
      <c r="D54" s="107"/>
    </row>
    <row r="55" spans="1:4" ht="28.5" customHeight="1">
      <c r="A55" s="108"/>
      <c r="B55" s="109"/>
      <c r="C55" s="110">
        <v>53</v>
      </c>
      <c r="D55" s="111"/>
    </row>
    <row r="56" spans="1:4" ht="28.5" customHeight="1" thickBot="1">
      <c r="A56" s="112"/>
      <c r="B56" s="113"/>
      <c r="C56" s="114">
        <v>54</v>
      </c>
      <c r="D56" s="115"/>
    </row>
    <row r="57" spans="1:4" ht="28.5" customHeight="1">
      <c r="A57" s="104" t="s">
        <v>52</v>
      </c>
      <c r="B57" s="105"/>
      <c r="C57" s="106">
        <v>55</v>
      </c>
      <c r="D57" s="107"/>
    </row>
    <row r="58" spans="1:4" ht="28.5" customHeight="1">
      <c r="A58" s="108"/>
      <c r="B58" s="109"/>
      <c r="C58" s="110">
        <v>56</v>
      </c>
      <c r="D58" s="111"/>
    </row>
    <row r="59" spans="1:4" ht="28.5" customHeight="1" thickBot="1">
      <c r="A59" s="112"/>
      <c r="B59" s="113"/>
      <c r="C59" s="114">
        <v>57</v>
      </c>
      <c r="D59" s="115"/>
    </row>
    <row r="60" spans="1:4" ht="28.5" customHeight="1">
      <c r="A60" s="104" t="s">
        <v>53</v>
      </c>
      <c r="B60" s="105"/>
      <c r="C60" s="106">
        <v>58</v>
      </c>
      <c r="D60" s="107"/>
    </row>
    <row r="61" spans="1:4" ht="28.5" customHeight="1">
      <c r="A61" s="108"/>
      <c r="B61" s="109"/>
      <c r="C61" s="110">
        <v>59</v>
      </c>
      <c r="D61" s="111"/>
    </row>
    <row r="62" spans="1:4" ht="28.5" customHeight="1" thickBot="1">
      <c r="A62" s="112"/>
      <c r="B62" s="113"/>
      <c r="C62" s="114">
        <v>60</v>
      </c>
      <c r="D62" s="115"/>
    </row>
    <row r="63" spans="1:4" ht="28.5" customHeight="1">
      <c r="A63" s="104" t="s">
        <v>54</v>
      </c>
      <c r="B63" s="105"/>
      <c r="C63" s="106">
        <v>61</v>
      </c>
      <c r="D63" s="107"/>
    </row>
    <row r="64" spans="1:4" ht="28.5" customHeight="1">
      <c r="A64" s="108"/>
      <c r="B64" s="109"/>
      <c r="C64" s="110">
        <v>62</v>
      </c>
      <c r="D64" s="111"/>
    </row>
    <row r="65" spans="1:4" ht="28.5" customHeight="1" thickBot="1">
      <c r="A65" s="112"/>
      <c r="B65" s="113"/>
      <c r="C65" s="114">
        <v>63</v>
      </c>
      <c r="D65" s="115"/>
    </row>
    <row r="66" spans="1:4" ht="28.5" customHeight="1">
      <c r="A66" s="104" t="s">
        <v>55</v>
      </c>
      <c r="B66" s="105"/>
      <c r="C66" s="106">
        <v>64</v>
      </c>
      <c r="D66" s="107"/>
    </row>
    <row r="67" spans="1:4" ht="28.5" customHeight="1">
      <c r="A67" s="108"/>
      <c r="B67" s="109"/>
      <c r="C67" s="110">
        <v>65</v>
      </c>
      <c r="D67" s="111"/>
    </row>
    <row r="68" spans="1:4" ht="28.5" customHeight="1" thickBot="1">
      <c r="A68" s="112"/>
      <c r="B68" s="113"/>
      <c r="C68" s="114">
        <v>66</v>
      </c>
      <c r="D68" s="115"/>
    </row>
    <row r="69" spans="1:4" ht="28.5" customHeight="1">
      <c r="A69" s="104" t="s">
        <v>56</v>
      </c>
      <c r="B69" s="105"/>
      <c r="C69" s="106">
        <v>67</v>
      </c>
      <c r="D69" s="107"/>
    </row>
    <row r="70" spans="1:4" ht="28.5" customHeight="1">
      <c r="A70" s="108"/>
      <c r="B70" s="109"/>
      <c r="C70" s="110">
        <v>68</v>
      </c>
      <c r="D70" s="111"/>
    </row>
    <row r="71" spans="1:4" ht="28.5" customHeight="1" thickBot="1">
      <c r="A71" s="112"/>
      <c r="B71" s="113"/>
      <c r="C71" s="114">
        <v>69</v>
      </c>
      <c r="D71" s="115"/>
    </row>
    <row r="72" spans="1:4" ht="28.5" customHeight="1">
      <c r="A72" s="104" t="s">
        <v>57</v>
      </c>
      <c r="B72" s="105"/>
      <c r="C72" s="106">
        <v>70</v>
      </c>
      <c r="D72" s="107"/>
    </row>
    <row r="73" spans="1:4" ht="28.5" customHeight="1">
      <c r="A73" s="108"/>
      <c r="B73" s="109"/>
      <c r="C73" s="110">
        <v>71</v>
      </c>
      <c r="D73" s="111"/>
    </row>
    <row r="74" spans="1:4" ht="28.5" customHeight="1" thickBot="1">
      <c r="A74" s="112"/>
      <c r="B74" s="113"/>
      <c r="C74" s="114">
        <v>72</v>
      </c>
      <c r="D74" s="115"/>
    </row>
    <row r="75" spans="1:4" ht="28.5" customHeight="1">
      <c r="A75" s="104" t="s">
        <v>58</v>
      </c>
      <c r="B75" s="105"/>
      <c r="C75" s="106">
        <v>73</v>
      </c>
      <c r="D75" s="107"/>
    </row>
    <row r="76" spans="1:4" ht="28.5" customHeight="1">
      <c r="A76" s="108"/>
      <c r="B76" s="109"/>
      <c r="C76" s="110">
        <v>74</v>
      </c>
      <c r="D76" s="111"/>
    </row>
    <row r="77" spans="1:4" ht="28.5" customHeight="1" thickBot="1">
      <c r="A77" s="112"/>
      <c r="B77" s="113"/>
      <c r="C77" s="114">
        <v>75</v>
      </c>
      <c r="D77" s="115"/>
    </row>
    <row r="78" spans="1:4" ht="28.5" customHeight="1">
      <c r="A78" s="104" t="s">
        <v>59</v>
      </c>
      <c r="B78" s="105"/>
      <c r="C78" s="106">
        <v>76</v>
      </c>
      <c r="D78" s="107"/>
    </row>
    <row r="79" spans="1:4" ht="28.5" customHeight="1">
      <c r="A79" s="108"/>
      <c r="B79" s="109"/>
      <c r="C79" s="110">
        <v>77</v>
      </c>
      <c r="D79" s="111"/>
    </row>
    <row r="80" spans="1:4" ht="28.5" customHeight="1" thickBot="1">
      <c r="A80" s="112"/>
      <c r="B80" s="113"/>
      <c r="C80" s="114">
        <v>78</v>
      </c>
      <c r="D80" s="115"/>
    </row>
    <row r="81" spans="1:4" ht="28.5" customHeight="1">
      <c r="A81" s="104" t="s">
        <v>60</v>
      </c>
      <c r="B81" s="105"/>
      <c r="C81" s="106">
        <v>79</v>
      </c>
      <c r="D81" s="107"/>
    </row>
    <row r="82" spans="1:4" ht="28.5" customHeight="1">
      <c r="A82" s="108"/>
      <c r="B82" s="109"/>
      <c r="C82" s="110">
        <v>80</v>
      </c>
      <c r="D82" s="111"/>
    </row>
    <row r="83" spans="1:4" ht="28.5" customHeight="1" thickBot="1">
      <c r="A83" s="112"/>
      <c r="B83" s="113"/>
      <c r="C83" s="114">
        <v>81</v>
      </c>
      <c r="D83" s="115"/>
    </row>
    <row r="84" spans="1:4" ht="28.5" customHeight="1">
      <c r="A84" s="104" t="s">
        <v>61</v>
      </c>
      <c r="B84" s="105"/>
      <c r="C84" s="106">
        <v>82</v>
      </c>
      <c r="D84" s="107"/>
    </row>
    <row r="85" spans="1:4" ht="28.5" customHeight="1">
      <c r="A85" s="108"/>
      <c r="B85" s="109"/>
      <c r="C85" s="110">
        <v>83</v>
      </c>
      <c r="D85" s="111"/>
    </row>
    <row r="86" spans="1:4" ht="28.5" customHeight="1" thickBot="1">
      <c r="A86" s="112"/>
      <c r="B86" s="113"/>
      <c r="C86" s="114">
        <v>84</v>
      </c>
      <c r="D86" s="115"/>
    </row>
    <row r="87" spans="1:4" ht="28.5" customHeight="1">
      <c r="A87" s="104" t="s">
        <v>62</v>
      </c>
      <c r="B87" s="105"/>
      <c r="C87" s="106">
        <v>85</v>
      </c>
      <c r="D87" s="107"/>
    </row>
    <row r="88" spans="1:4" ht="28.5" customHeight="1">
      <c r="A88" s="108"/>
      <c r="B88" s="109"/>
      <c r="C88" s="110">
        <v>86</v>
      </c>
      <c r="D88" s="111"/>
    </row>
    <row r="89" spans="1:4" ht="28.5" customHeight="1" thickBot="1">
      <c r="A89" s="112"/>
      <c r="B89" s="113"/>
      <c r="C89" s="114">
        <v>87</v>
      </c>
      <c r="D89" s="115"/>
    </row>
    <row r="90" spans="1:4" ht="28.5" customHeight="1">
      <c r="A90" s="104" t="s">
        <v>63</v>
      </c>
      <c r="B90" s="105"/>
      <c r="C90" s="106">
        <v>88</v>
      </c>
      <c r="D90" s="107"/>
    </row>
    <row r="91" spans="1:4" ht="28.5" customHeight="1">
      <c r="A91" s="108"/>
      <c r="B91" s="109"/>
      <c r="C91" s="110">
        <v>89</v>
      </c>
      <c r="D91" s="111"/>
    </row>
    <row r="92" spans="1:4" ht="28.5" customHeight="1" thickBot="1">
      <c r="A92" s="112"/>
      <c r="B92" s="113"/>
      <c r="C92" s="114">
        <v>90</v>
      </c>
      <c r="D92" s="115"/>
    </row>
    <row r="93" spans="1:4" ht="28.5" customHeight="1">
      <c r="A93" s="104" t="s">
        <v>64</v>
      </c>
      <c r="B93" s="105"/>
      <c r="C93" s="106">
        <v>91</v>
      </c>
      <c r="D93" s="107"/>
    </row>
    <row r="94" spans="1:4" ht="28.5" customHeight="1">
      <c r="A94" s="108"/>
      <c r="B94" s="109"/>
      <c r="C94" s="110">
        <v>92</v>
      </c>
      <c r="D94" s="111"/>
    </row>
    <row r="95" spans="1:4" ht="28.5" customHeight="1" thickBot="1">
      <c r="A95" s="112"/>
      <c r="B95" s="113"/>
      <c r="C95" s="114">
        <v>93</v>
      </c>
      <c r="D95" s="115"/>
    </row>
    <row r="96" spans="1:4" ht="28.5" customHeight="1">
      <c r="A96" s="104" t="s">
        <v>65</v>
      </c>
      <c r="B96" s="105"/>
      <c r="C96" s="106">
        <v>94</v>
      </c>
      <c r="D96" s="107"/>
    </row>
    <row r="97" spans="1:4" ht="28.5" customHeight="1">
      <c r="A97" s="108"/>
      <c r="B97" s="109"/>
      <c r="C97" s="110">
        <v>95</v>
      </c>
      <c r="D97" s="111"/>
    </row>
    <row r="98" spans="1:4" ht="28.5" customHeight="1" thickBot="1">
      <c r="A98" s="112"/>
      <c r="B98" s="113"/>
      <c r="C98" s="114">
        <v>96</v>
      </c>
      <c r="D98" s="115"/>
    </row>
    <row r="99" spans="1:4" ht="28.5" customHeight="1">
      <c r="A99" s="104" t="s">
        <v>66</v>
      </c>
      <c r="B99" s="105"/>
      <c r="C99" s="106">
        <v>97</v>
      </c>
      <c r="D99" s="107"/>
    </row>
    <row r="100" spans="1:4" ht="28.5" customHeight="1">
      <c r="A100" s="108"/>
      <c r="B100" s="109"/>
      <c r="C100" s="110">
        <v>98</v>
      </c>
      <c r="D100" s="111"/>
    </row>
    <row r="101" spans="1:4" ht="28.5" customHeight="1" thickBot="1">
      <c r="A101" s="112"/>
      <c r="B101" s="113"/>
      <c r="C101" s="114">
        <v>99</v>
      </c>
      <c r="D101" s="115"/>
    </row>
    <row r="102" spans="1:4" ht="28.5" customHeight="1">
      <c r="A102" s="104" t="s">
        <v>67</v>
      </c>
      <c r="B102" s="105"/>
      <c r="C102" s="106">
        <v>100</v>
      </c>
      <c r="D102" s="107"/>
    </row>
    <row r="103" spans="1:4" ht="28.5" customHeight="1">
      <c r="A103" s="108"/>
      <c r="B103" s="109"/>
      <c r="C103" s="110">
        <v>101</v>
      </c>
      <c r="D103" s="111"/>
    </row>
    <row r="104" spans="1:4" ht="28.5" customHeight="1" thickBot="1">
      <c r="A104" s="112"/>
      <c r="B104" s="113"/>
      <c r="C104" s="114">
        <v>102</v>
      </c>
      <c r="D104" s="115"/>
    </row>
    <row r="105" spans="1:4" ht="28.5" customHeight="1">
      <c r="A105" s="104" t="s">
        <v>68</v>
      </c>
      <c r="B105" s="105"/>
      <c r="C105" s="106">
        <v>103</v>
      </c>
      <c r="D105" s="107"/>
    </row>
    <row r="106" spans="1:4" ht="28.5" customHeight="1">
      <c r="A106" s="108"/>
      <c r="B106" s="109"/>
      <c r="C106" s="110">
        <v>104</v>
      </c>
      <c r="D106" s="111"/>
    </row>
    <row r="107" spans="1:4" ht="28.5" customHeight="1" thickBot="1">
      <c r="A107" s="112"/>
      <c r="B107" s="113"/>
      <c r="C107" s="114">
        <v>105</v>
      </c>
      <c r="D107" s="115"/>
    </row>
    <row r="108" spans="1:4" ht="28.5" customHeight="1">
      <c r="A108" s="104" t="s">
        <v>69</v>
      </c>
      <c r="B108" s="105"/>
      <c r="C108" s="106">
        <v>106</v>
      </c>
      <c r="D108" s="107"/>
    </row>
    <row r="109" spans="1:4" ht="28.5" customHeight="1">
      <c r="A109" s="108"/>
      <c r="B109" s="109"/>
      <c r="C109" s="110">
        <v>107</v>
      </c>
      <c r="D109" s="111"/>
    </row>
    <row r="110" spans="1:4" ht="28.5" customHeight="1" thickBot="1">
      <c r="A110" s="112"/>
      <c r="B110" s="113"/>
      <c r="C110" s="114">
        <v>108</v>
      </c>
      <c r="D110" s="115"/>
    </row>
    <row r="111" spans="1:4" ht="28.5" customHeight="1">
      <c r="A111" s="104" t="s">
        <v>70</v>
      </c>
      <c r="B111" s="105"/>
      <c r="C111" s="106">
        <v>109</v>
      </c>
      <c r="D111" s="107"/>
    </row>
    <row r="112" spans="1:4" ht="28.5" customHeight="1">
      <c r="A112" s="108"/>
      <c r="B112" s="109"/>
      <c r="C112" s="110">
        <v>110</v>
      </c>
      <c r="D112" s="111"/>
    </row>
    <row r="113" spans="1:4" ht="28.5" customHeight="1" thickBot="1">
      <c r="A113" s="112"/>
      <c r="B113" s="113"/>
      <c r="C113" s="114">
        <v>111</v>
      </c>
      <c r="D113" s="115"/>
    </row>
    <row r="114" spans="1:4" ht="28.5" customHeight="1">
      <c r="A114" s="104" t="s">
        <v>71</v>
      </c>
      <c r="B114" s="105"/>
      <c r="C114" s="106">
        <v>112</v>
      </c>
      <c r="D114" s="107"/>
    </row>
    <row r="115" spans="1:4" ht="28.5" customHeight="1">
      <c r="A115" s="108"/>
      <c r="B115" s="109"/>
      <c r="C115" s="110">
        <v>113</v>
      </c>
      <c r="D115" s="111"/>
    </row>
    <row r="116" spans="1:4" ht="28.5" customHeight="1" thickBot="1">
      <c r="A116" s="112"/>
      <c r="B116" s="113"/>
      <c r="C116" s="114">
        <v>114</v>
      </c>
      <c r="D116" s="115"/>
    </row>
    <row r="117" spans="1:4" ht="28.5" customHeight="1">
      <c r="A117" s="104" t="s">
        <v>72</v>
      </c>
      <c r="B117" s="105"/>
      <c r="C117" s="106">
        <v>115</v>
      </c>
      <c r="D117" s="107"/>
    </row>
    <row r="118" spans="1:4" ht="28.5" customHeight="1">
      <c r="A118" s="108"/>
      <c r="B118" s="109"/>
      <c r="C118" s="110">
        <v>116</v>
      </c>
      <c r="D118" s="111"/>
    </row>
    <row r="119" spans="1:4" ht="28.5" customHeight="1" thickBot="1">
      <c r="A119" s="112"/>
      <c r="B119" s="113"/>
      <c r="C119" s="114">
        <v>117</v>
      </c>
      <c r="D119" s="115"/>
    </row>
    <row r="120" spans="1:4" ht="28.5" customHeight="1">
      <c r="A120" s="104" t="s">
        <v>73</v>
      </c>
      <c r="B120" s="105"/>
      <c r="C120" s="106">
        <v>118</v>
      </c>
      <c r="D120" s="107"/>
    </row>
    <row r="121" spans="1:4" ht="28.5" customHeight="1">
      <c r="A121" s="108"/>
      <c r="B121" s="109"/>
      <c r="C121" s="110">
        <v>119</v>
      </c>
      <c r="D121" s="111"/>
    </row>
    <row r="122" spans="1:4" ht="28.5" customHeight="1" thickBot="1">
      <c r="A122" s="112"/>
      <c r="B122" s="113"/>
      <c r="C122" s="114">
        <v>120</v>
      </c>
      <c r="D122" s="115"/>
    </row>
    <row r="123" spans="1:4" ht="28.5" customHeight="1">
      <c r="A123" s="104" t="s">
        <v>74</v>
      </c>
      <c r="B123" s="105"/>
      <c r="C123" s="106">
        <v>121</v>
      </c>
      <c r="D123" s="107"/>
    </row>
    <row r="124" spans="1:4" ht="28.5" customHeight="1">
      <c r="A124" s="108"/>
      <c r="B124" s="109"/>
      <c r="C124" s="110">
        <v>122</v>
      </c>
      <c r="D124" s="111"/>
    </row>
    <row r="125" spans="1:4" ht="28.5" customHeight="1" thickBot="1">
      <c r="A125" s="112"/>
      <c r="B125" s="113"/>
      <c r="C125" s="114">
        <v>123</v>
      </c>
      <c r="D125" s="115"/>
    </row>
    <row r="126" spans="1:4" ht="28.5" customHeight="1">
      <c r="A126" s="104" t="s">
        <v>75</v>
      </c>
      <c r="B126" s="105"/>
      <c r="C126" s="106">
        <v>124</v>
      </c>
      <c r="D126" s="107"/>
    </row>
    <row r="127" spans="1:4" ht="28.5" customHeight="1">
      <c r="A127" s="108"/>
      <c r="B127" s="109"/>
      <c r="C127" s="110">
        <v>125</v>
      </c>
      <c r="D127" s="111"/>
    </row>
    <row r="128" spans="1:4" ht="28.5" customHeight="1" thickBot="1">
      <c r="A128" s="112"/>
      <c r="B128" s="113"/>
      <c r="C128" s="114">
        <v>126</v>
      </c>
      <c r="D128" s="115"/>
    </row>
    <row r="129" spans="1:4" ht="28.5" customHeight="1">
      <c r="A129" s="104" t="s">
        <v>76</v>
      </c>
      <c r="B129" s="105"/>
      <c r="C129" s="106">
        <v>127</v>
      </c>
      <c r="D129" s="107"/>
    </row>
    <row r="130" spans="1:4" ht="28.5" customHeight="1">
      <c r="A130" s="108"/>
      <c r="B130" s="109"/>
      <c r="C130" s="110">
        <v>128</v>
      </c>
      <c r="D130" s="111"/>
    </row>
    <row r="131" spans="1:4" ht="28.5" customHeight="1" thickBot="1">
      <c r="A131" s="112"/>
      <c r="B131" s="113"/>
      <c r="C131" s="114">
        <v>129</v>
      </c>
      <c r="D131" s="115"/>
    </row>
    <row r="132" spans="1:4" ht="28.5" customHeight="1">
      <c r="A132" s="104" t="s">
        <v>77</v>
      </c>
      <c r="B132" s="105"/>
      <c r="C132" s="106">
        <v>130</v>
      </c>
      <c r="D132" s="107"/>
    </row>
    <row r="133" spans="1:4" ht="28.5" customHeight="1">
      <c r="A133" s="108"/>
      <c r="B133" s="109"/>
      <c r="C133" s="110">
        <v>131</v>
      </c>
      <c r="D133" s="111"/>
    </row>
    <row r="134" spans="1:4" ht="28.5" customHeight="1" thickBot="1">
      <c r="A134" s="112"/>
      <c r="B134" s="113"/>
      <c r="C134" s="114">
        <v>132</v>
      </c>
      <c r="D134" s="115"/>
    </row>
    <row r="135" spans="1:4" ht="28.5" customHeight="1">
      <c r="A135" s="104" t="s">
        <v>78</v>
      </c>
      <c r="B135" s="105"/>
      <c r="C135" s="106">
        <v>133</v>
      </c>
      <c r="D135" s="107"/>
    </row>
    <row r="136" spans="1:4" ht="28.5" customHeight="1">
      <c r="A136" s="108"/>
      <c r="B136" s="109"/>
      <c r="C136" s="110">
        <v>134</v>
      </c>
      <c r="D136" s="111"/>
    </row>
    <row r="137" spans="1:4" ht="28.5" customHeight="1" thickBot="1">
      <c r="A137" s="112"/>
      <c r="B137" s="113"/>
      <c r="C137" s="114">
        <v>135</v>
      </c>
      <c r="D137" s="115"/>
    </row>
    <row r="138" spans="1:4" ht="28.5" customHeight="1">
      <c r="A138" s="104" t="s">
        <v>79</v>
      </c>
      <c r="B138" s="105"/>
      <c r="C138" s="106">
        <v>136</v>
      </c>
      <c r="D138" s="107"/>
    </row>
    <row r="139" spans="1:4" ht="28.5" customHeight="1">
      <c r="A139" s="108"/>
      <c r="B139" s="109"/>
      <c r="C139" s="110">
        <v>137</v>
      </c>
      <c r="D139" s="111"/>
    </row>
    <row r="140" spans="1:4" ht="28.5" customHeight="1" thickBot="1">
      <c r="A140" s="112"/>
      <c r="B140" s="113"/>
      <c r="C140" s="114">
        <v>138</v>
      </c>
      <c r="D140" s="115"/>
    </row>
    <row r="141" spans="1:4" ht="28.5" customHeight="1">
      <c r="A141" s="104" t="s">
        <v>80</v>
      </c>
      <c r="B141" s="105"/>
      <c r="C141" s="106">
        <v>139</v>
      </c>
      <c r="D141" s="107"/>
    </row>
    <row r="142" spans="1:4" ht="28.5" customHeight="1">
      <c r="A142" s="108"/>
      <c r="B142" s="109"/>
      <c r="C142" s="110">
        <v>140</v>
      </c>
      <c r="D142" s="111"/>
    </row>
    <row r="143" spans="1:4" ht="28.5" customHeight="1" thickBot="1">
      <c r="A143" s="112"/>
      <c r="B143" s="113"/>
      <c r="C143" s="114">
        <v>141</v>
      </c>
      <c r="D143" s="115"/>
    </row>
    <row r="144" spans="1:4" ht="28.5" customHeight="1">
      <c r="A144" s="104" t="s">
        <v>81</v>
      </c>
      <c r="B144" s="105"/>
      <c r="C144" s="106">
        <v>142</v>
      </c>
      <c r="D144" s="107"/>
    </row>
    <row r="145" spans="1:4" ht="28.5" customHeight="1">
      <c r="A145" s="108"/>
      <c r="B145" s="109"/>
      <c r="C145" s="110">
        <v>143</v>
      </c>
      <c r="D145" s="111"/>
    </row>
    <row r="146" spans="1:4" ht="28.5" customHeight="1" thickBot="1">
      <c r="A146" s="112"/>
      <c r="B146" s="113"/>
      <c r="C146" s="114">
        <v>144</v>
      </c>
      <c r="D146" s="115"/>
    </row>
    <row r="147" spans="1:4" ht="28.5" customHeight="1">
      <c r="A147" s="104" t="s">
        <v>82</v>
      </c>
      <c r="B147" s="105"/>
      <c r="C147" s="106">
        <v>145</v>
      </c>
      <c r="D147" s="107"/>
    </row>
    <row r="148" spans="1:4" ht="28.5" customHeight="1">
      <c r="A148" s="108"/>
      <c r="B148" s="109"/>
      <c r="C148" s="110">
        <v>146</v>
      </c>
      <c r="D148" s="111"/>
    </row>
    <row r="149" spans="1:4" ht="28.5" customHeight="1" thickBot="1">
      <c r="A149" s="112"/>
      <c r="B149" s="113"/>
      <c r="C149" s="114">
        <v>147</v>
      </c>
      <c r="D149" s="115"/>
    </row>
    <row r="150" spans="1:4" ht="28.5" customHeight="1">
      <c r="A150" s="104" t="s">
        <v>83</v>
      </c>
      <c r="B150" s="105"/>
      <c r="C150" s="106">
        <v>148</v>
      </c>
      <c r="D150" s="107"/>
    </row>
    <row r="151" spans="1:4" ht="28.5" customHeight="1">
      <c r="A151" s="108"/>
      <c r="B151" s="109"/>
      <c r="C151" s="110">
        <v>149</v>
      </c>
      <c r="D151" s="111"/>
    </row>
    <row r="152" spans="1:4" ht="28.5" customHeight="1" thickBot="1">
      <c r="A152" s="112"/>
      <c r="B152" s="113"/>
      <c r="C152" s="114">
        <v>150</v>
      </c>
      <c r="D152" s="115"/>
    </row>
    <row r="153" spans="1:4" ht="28.5" customHeight="1">
      <c r="A153" s="104" t="s">
        <v>84</v>
      </c>
      <c r="B153" s="105"/>
      <c r="C153" s="106">
        <v>151</v>
      </c>
      <c r="D153" s="107"/>
    </row>
    <row r="154" spans="1:4" ht="28.5" customHeight="1">
      <c r="A154" s="108"/>
      <c r="B154" s="109"/>
      <c r="C154" s="110">
        <v>152</v>
      </c>
      <c r="D154" s="111"/>
    </row>
    <row r="155" spans="1:4" ht="28.5" customHeight="1" thickBot="1">
      <c r="A155" s="112"/>
      <c r="B155" s="113"/>
      <c r="C155" s="114">
        <v>153</v>
      </c>
      <c r="D155" s="115"/>
    </row>
    <row r="156" spans="1:4" ht="28.5" customHeight="1">
      <c r="A156" s="104" t="s">
        <v>85</v>
      </c>
      <c r="B156" s="105"/>
      <c r="C156" s="106">
        <v>154</v>
      </c>
      <c r="D156" s="107"/>
    </row>
    <row r="157" spans="1:4" ht="28.5" customHeight="1">
      <c r="A157" s="108"/>
      <c r="B157" s="109"/>
      <c r="C157" s="110">
        <v>155</v>
      </c>
      <c r="D157" s="111"/>
    </row>
    <row r="158" spans="1:4" ht="28.5" customHeight="1" thickBot="1">
      <c r="A158" s="112"/>
      <c r="B158" s="113"/>
      <c r="C158" s="114">
        <v>156</v>
      </c>
      <c r="D158" s="115"/>
    </row>
    <row r="159" spans="1:4" ht="28.5" customHeight="1">
      <c r="A159" s="104" t="s">
        <v>86</v>
      </c>
      <c r="B159" s="105"/>
      <c r="C159" s="106">
        <v>157</v>
      </c>
      <c r="D159" s="107"/>
    </row>
    <row r="160" spans="1:4" ht="28.5" customHeight="1">
      <c r="A160" s="108"/>
      <c r="B160" s="109"/>
      <c r="C160" s="110">
        <v>158</v>
      </c>
      <c r="D160" s="111"/>
    </row>
    <row r="161" spans="1:4" ht="28.5" customHeight="1" thickBot="1">
      <c r="A161" s="112"/>
      <c r="B161" s="113"/>
      <c r="C161" s="114">
        <v>159</v>
      </c>
      <c r="D161" s="115"/>
    </row>
    <row r="162" spans="1:4" ht="28.5" customHeight="1">
      <c r="A162" s="104" t="s">
        <v>87</v>
      </c>
      <c r="B162" s="105"/>
      <c r="C162" s="106">
        <v>160</v>
      </c>
      <c r="D162" s="107"/>
    </row>
    <row r="163" spans="1:4" ht="28.5" customHeight="1">
      <c r="A163" s="108"/>
      <c r="B163" s="109"/>
      <c r="C163" s="110">
        <v>161</v>
      </c>
      <c r="D163" s="111"/>
    </row>
    <row r="164" spans="1:4" ht="28.5" customHeight="1" thickBot="1">
      <c r="A164" s="112"/>
      <c r="B164" s="113"/>
      <c r="C164" s="114">
        <v>162</v>
      </c>
      <c r="D164" s="115"/>
    </row>
    <row r="165" spans="1:4" ht="28.5" customHeight="1">
      <c r="A165" s="104" t="s">
        <v>88</v>
      </c>
      <c r="B165" s="105"/>
      <c r="C165" s="106">
        <v>163</v>
      </c>
      <c r="D165" s="107"/>
    </row>
    <row r="166" spans="1:4" ht="28.5" customHeight="1">
      <c r="A166" s="108"/>
      <c r="B166" s="109"/>
      <c r="C166" s="110">
        <v>164</v>
      </c>
      <c r="D166" s="111"/>
    </row>
    <row r="167" spans="1:4" ht="28.5" customHeight="1" thickBot="1">
      <c r="A167" s="112"/>
      <c r="B167" s="113"/>
      <c r="C167" s="114">
        <v>165</v>
      </c>
      <c r="D167" s="115"/>
    </row>
    <row r="168" spans="1:4" ht="28.5" customHeight="1">
      <c r="A168" s="104" t="s">
        <v>89</v>
      </c>
      <c r="B168" s="105"/>
      <c r="C168" s="106">
        <v>166</v>
      </c>
      <c r="D168" s="107"/>
    </row>
    <row r="169" spans="1:4" ht="28.5" customHeight="1">
      <c r="A169" s="108"/>
      <c r="B169" s="109"/>
      <c r="C169" s="110">
        <v>167</v>
      </c>
      <c r="D169" s="111"/>
    </row>
    <row r="170" spans="1:4" ht="28.5" customHeight="1" thickBot="1">
      <c r="A170" s="112"/>
      <c r="B170" s="113"/>
      <c r="C170" s="114">
        <v>168</v>
      </c>
      <c r="D170" s="115"/>
    </row>
    <row r="171" spans="1:4" ht="28.5" customHeight="1">
      <c r="A171" s="116" t="s">
        <v>90</v>
      </c>
      <c r="B171" s="105"/>
      <c r="C171" s="106">
        <v>169</v>
      </c>
      <c r="D171" s="107"/>
    </row>
    <row r="172" spans="1:4" ht="28.5" customHeight="1">
      <c r="A172" s="117"/>
      <c r="B172" s="109"/>
      <c r="C172" s="110">
        <v>170</v>
      </c>
      <c r="D172" s="111"/>
    </row>
    <row r="173" spans="1:4" ht="28.5" customHeight="1" thickBot="1">
      <c r="A173" s="118"/>
      <c r="B173" s="113"/>
      <c r="C173" s="114">
        <v>171</v>
      </c>
      <c r="D173" s="115"/>
    </row>
    <row r="174" spans="1:4" ht="28.5" customHeight="1">
      <c r="A174" s="104" t="s">
        <v>91</v>
      </c>
      <c r="B174" s="105"/>
      <c r="C174" s="106">
        <v>172</v>
      </c>
      <c r="D174" s="107"/>
    </row>
    <row r="175" spans="1:4" ht="28.5" customHeight="1">
      <c r="A175" s="108"/>
      <c r="B175" s="109"/>
      <c r="C175" s="110">
        <v>173</v>
      </c>
      <c r="D175" s="111"/>
    </row>
    <row r="176" spans="1:4" ht="28.5" customHeight="1" thickBot="1">
      <c r="A176" s="112"/>
      <c r="B176" s="113"/>
      <c r="C176" s="114">
        <v>174</v>
      </c>
      <c r="D176" s="115"/>
    </row>
    <row r="177" spans="1:4" ht="28.5" customHeight="1">
      <c r="A177" s="104" t="s">
        <v>92</v>
      </c>
      <c r="B177" s="105"/>
      <c r="C177" s="106">
        <v>175</v>
      </c>
      <c r="D177" s="107"/>
    </row>
    <row r="178" spans="1:4" ht="28.5" customHeight="1">
      <c r="A178" s="108"/>
      <c r="B178" s="109"/>
      <c r="C178" s="110">
        <v>176</v>
      </c>
      <c r="D178" s="111"/>
    </row>
    <row r="179" spans="1:4" ht="28.5" customHeight="1" thickBot="1">
      <c r="A179" s="112"/>
      <c r="B179" s="113"/>
      <c r="C179" s="114">
        <v>177</v>
      </c>
      <c r="D179" s="115"/>
    </row>
    <row r="180" spans="1:4" ht="28.5" customHeight="1">
      <c r="A180" s="104" t="s">
        <v>93</v>
      </c>
      <c r="B180" s="105"/>
      <c r="C180" s="106">
        <v>178</v>
      </c>
      <c r="D180" s="107"/>
    </row>
    <row r="181" spans="1:4" ht="28.5" customHeight="1">
      <c r="A181" s="119"/>
      <c r="B181" s="109"/>
      <c r="C181" s="110">
        <v>179</v>
      </c>
      <c r="D181" s="111"/>
    </row>
    <row r="182" spans="1:4" ht="28.5" customHeight="1" thickBot="1">
      <c r="A182" s="120"/>
      <c r="B182" s="121"/>
      <c r="C182" s="122">
        <v>180</v>
      </c>
      <c r="D182" s="123"/>
    </row>
    <row r="183" spans="1:4" ht="28.5" customHeight="1" thickBot="1">
      <c r="A183" s="124"/>
      <c r="B183" s="125"/>
      <c r="C183" s="126" t="s">
        <v>149</v>
      </c>
      <c r="D183" s="127" t="s">
        <v>149</v>
      </c>
    </row>
  </sheetData>
  <sheetProtection/>
  <mergeCells count="1">
    <mergeCell ref="A1:D1"/>
  </mergeCells>
  <printOptions/>
  <pageMargins left="0.787401575" right="0.787401575" top="0.07" bottom="0.46" header="0.1" footer="0.46"/>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183"/>
  <sheetViews>
    <sheetView tabSelected="1" zoomScalePageLayoutView="0" workbookViewId="0" topLeftCell="A2">
      <selection activeCell="M23" sqref="M23"/>
    </sheetView>
  </sheetViews>
  <sheetFormatPr defaultColWidth="9.00390625" defaultRowHeight="12.75" outlineLevelCol="1"/>
  <cols>
    <col min="1" max="1" width="8.375" style="0" customWidth="1" outlineLevel="1"/>
    <col min="2" max="2" width="45.25390625" style="0" customWidth="1" outlineLevel="1"/>
    <col min="4" max="4" width="13.25390625" style="0" customWidth="1"/>
    <col min="5" max="5" width="50.125" style="0" customWidth="1"/>
  </cols>
  <sheetData>
    <row r="1" spans="4:5" ht="43.5" customHeight="1">
      <c r="D1" s="163" t="s">
        <v>160</v>
      </c>
      <c r="E1" s="163"/>
    </row>
    <row r="2" spans="1:5" ht="12.75">
      <c r="A2" s="162" t="s">
        <v>18</v>
      </c>
      <c r="B2" s="162"/>
      <c r="D2" s="162" t="s">
        <v>18</v>
      </c>
      <c r="E2" s="162"/>
    </row>
    <row r="3" spans="1:5" ht="12.75">
      <c r="A3" s="100" t="s">
        <v>4</v>
      </c>
      <c r="B3" s="100" t="s">
        <v>151</v>
      </c>
      <c r="D3" s="100" t="s">
        <v>4</v>
      </c>
      <c r="E3" s="100" t="s">
        <v>151</v>
      </c>
    </row>
    <row r="4" spans="1:5" ht="12.75">
      <c r="A4" s="101">
        <f>'průběžné výsledky jednotlivci'!J4</f>
        <v>19</v>
      </c>
      <c r="B4" s="102" t="str">
        <f>'průběžné výsledky jednotlivci'!B4</f>
        <v>Kapr Stanislav</v>
      </c>
      <c r="D4" s="94">
        <v>1</v>
      </c>
      <c r="E4" s="103" t="str">
        <f>IF(A4="X","X",VLOOKUP(D4,$A$4:$B61,2,FALSE))</f>
        <v>Piňos Jakub</v>
      </c>
    </row>
    <row r="5" spans="1:5" ht="12.75">
      <c r="A5" s="101">
        <f>'průběžné výsledky jednotlivci'!J5</f>
        <v>23</v>
      </c>
      <c r="B5" s="102" t="str">
        <f>'průběžné výsledky jednotlivci'!B5</f>
        <v>Walta Pavel</v>
      </c>
      <c r="D5" s="94">
        <v>2</v>
      </c>
      <c r="E5" s="103" t="str">
        <f>IF(A5="X","X",VLOOKUP(D5,$A$4:$B62,2,FALSE))</f>
        <v>Vondrášek Michal</v>
      </c>
    </row>
    <row r="6" spans="1:5" ht="12.75">
      <c r="A6" s="101">
        <f>'průběžné výsledky jednotlivci'!J6</f>
        <v>30</v>
      </c>
      <c r="B6" s="102" t="str">
        <f>'průběžné výsledky jednotlivci'!B6</f>
        <v>Losmann Richard</v>
      </c>
      <c r="D6" s="94">
        <v>3</v>
      </c>
      <c r="E6" s="103" t="str">
        <f>IF(A6="X","X",VLOOKUP(D6,$A$4:$B63,2,FALSE))</f>
        <v>Tesaš Lukáš</v>
      </c>
    </row>
    <row r="7" spans="1:5" ht="12.75">
      <c r="A7" s="101">
        <f>'průběžné výsledky jednotlivci'!J7</f>
        <v>14</v>
      </c>
      <c r="B7" s="102" t="str">
        <f>'průběžné výsledky jednotlivci'!B7</f>
        <v>Fuska Štefan</v>
      </c>
      <c r="D7" s="94">
        <v>4</v>
      </c>
      <c r="E7" s="103" t="str">
        <f>IF(A7="X","X",VLOOKUP(D7,$A$4:$B64,2,FALSE))</f>
        <v>Burian Radek</v>
      </c>
    </row>
    <row r="8" spans="1:5" ht="12.75">
      <c r="A8" s="101">
        <f>'průběžné výsledky jednotlivci'!J8</f>
        <v>33</v>
      </c>
      <c r="B8" s="102" t="str">
        <f>'průběžné výsledky jednotlivci'!B8</f>
        <v>Macur Matyáš</v>
      </c>
      <c r="D8" s="94">
        <v>5</v>
      </c>
      <c r="E8" s="103" t="str">
        <f>IF(A8="X","X",VLOOKUP(D8,$A$4:$B65,2,FALSE))</f>
        <v>Tesař Ondřej</v>
      </c>
    </row>
    <row r="9" spans="1:5" ht="12.75">
      <c r="A9" s="101">
        <f>'průběžné výsledky jednotlivci'!J9</f>
        <v>13</v>
      </c>
      <c r="B9" s="102" t="str">
        <f>'průběžné výsledky jednotlivci'!B9</f>
        <v>Černý Ondřej</v>
      </c>
      <c r="D9" s="94">
        <v>6</v>
      </c>
      <c r="E9" s="103" t="str">
        <f>IF(A9="X","X",VLOOKUP(D9,$A$4:$B66,2,FALSE))</f>
        <v>Macek David</v>
      </c>
    </row>
    <row r="10" spans="1:5" ht="12.75">
      <c r="A10" s="101">
        <f>'průběžné výsledky jednotlivci'!J10</f>
        <v>16</v>
      </c>
      <c r="B10" s="102" t="str">
        <f>'průběžné výsledky jednotlivci'!B10</f>
        <v>Švec Josef</v>
      </c>
      <c r="D10" s="94">
        <v>7</v>
      </c>
      <c r="E10" s="103" t="str">
        <f>IF(A10="X","X",VLOOKUP(D10,$A$4:$B67,2,FALSE))</f>
        <v>Procházka Štěpán</v>
      </c>
    </row>
    <row r="11" spans="1:5" ht="12.75">
      <c r="A11" s="101">
        <f>'průběžné výsledky jednotlivci'!J11</f>
        <v>9</v>
      </c>
      <c r="B11" s="102" t="str">
        <f>'průběžné výsledky jednotlivci'!B11</f>
        <v>Siládi Jiří</v>
      </c>
      <c r="D11" s="94">
        <v>8</v>
      </c>
      <c r="E11" s="103" t="str">
        <f>IF(A11="X","X",VLOOKUP(D11,$A$4:$B68,2,FALSE))</f>
        <v>Kaš Jakub</v>
      </c>
    </row>
    <row r="12" spans="1:5" ht="12.75">
      <c r="A12" s="101">
        <f>'průběžné výsledky jednotlivci'!J12</f>
        <v>10</v>
      </c>
      <c r="B12" s="102" t="str">
        <f>'průběžné výsledky jednotlivci'!B12</f>
        <v>Tichý David</v>
      </c>
      <c r="D12" s="94">
        <v>9</v>
      </c>
      <c r="E12" s="103" t="str">
        <f>IF(A12="X","X",VLOOKUP(D12,$A$4:$B69,2,FALSE))</f>
        <v>Siládi Jiří</v>
      </c>
    </row>
    <row r="13" spans="1:5" ht="12.75">
      <c r="A13" s="101">
        <f>'průběžné výsledky jednotlivci'!J13</f>
        <v>35</v>
      </c>
      <c r="B13" s="102" t="str">
        <f>'průběžné výsledky jednotlivci'!B13</f>
        <v>Landa Vojtěch</v>
      </c>
      <c r="D13" s="94">
        <v>10</v>
      </c>
      <c r="E13" s="103" t="str">
        <f>IF(A13="X","X",VLOOKUP(D13,$A$4:$B70,2,FALSE))</f>
        <v>Tichý David</v>
      </c>
    </row>
    <row r="14" spans="1:5" ht="12.75">
      <c r="A14" s="101">
        <f>'průběžné výsledky jednotlivci'!J14</f>
        <v>39</v>
      </c>
      <c r="B14" s="102" t="str">
        <f>'průběžné výsledky jednotlivci'!B14</f>
        <v>Krejčík Michal</v>
      </c>
      <c r="D14" s="94">
        <v>11</v>
      </c>
      <c r="E14" s="103" t="s">
        <v>196</v>
      </c>
    </row>
    <row r="15" spans="1:5" ht="12.75">
      <c r="A15" s="101">
        <f>'průběžné výsledky jednotlivci'!J15</f>
        <v>30</v>
      </c>
      <c r="B15" s="102" t="str">
        <f>'průběžné výsledky jednotlivci'!B15</f>
        <v>Thán Michal</v>
      </c>
      <c r="D15" s="94">
        <v>12</v>
      </c>
      <c r="E15" s="103" t="s">
        <v>179</v>
      </c>
    </row>
    <row r="16" spans="1:5" ht="12.75">
      <c r="A16" s="101">
        <f>'průběžné výsledky jednotlivci'!J16</f>
        <v>11</v>
      </c>
      <c r="B16" s="102" t="str">
        <f>'průběžné výsledky jednotlivci'!B16</f>
        <v>Racek Attila</v>
      </c>
      <c r="D16" s="94">
        <v>13</v>
      </c>
      <c r="E16" s="103" t="str">
        <f>IF(A16="X","X",VLOOKUP(D16,$A$4:$B73,2,FALSE))</f>
        <v>Černý Ondřej</v>
      </c>
    </row>
    <row r="17" spans="1:5" ht="12.75">
      <c r="A17" s="101">
        <f>'průběžné výsledky jednotlivci'!J17</f>
        <v>20</v>
      </c>
      <c r="B17" s="102" t="str">
        <f>'průběžné výsledky jednotlivci'!B17</f>
        <v>Brunn Ondřej</v>
      </c>
      <c r="D17" s="94">
        <v>14</v>
      </c>
      <c r="E17" s="103" t="str">
        <f>IF(A17="X","X",VLOOKUP(D17,$A$4:$B74,2,FALSE))</f>
        <v>Fuska Štefan</v>
      </c>
    </row>
    <row r="18" spans="1:5" ht="12.75">
      <c r="A18" s="101">
        <f>'průběžné výsledky jednotlivci'!J18</f>
        <v>18</v>
      </c>
      <c r="B18" s="102" t="str">
        <f>'průběžné výsledky jednotlivci'!B18</f>
        <v>Smisitel Ondřej</v>
      </c>
      <c r="D18" s="94">
        <v>15</v>
      </c>
      <c r="E18" s="103" t="str">
        <f>IF(A18="X","X",VLOOKUP(D18,$A$4:$B75,2,FALSE))</f>
        <v>Molek Lukáš</v>
      </c>
    </row>
    <row r="19" spans="1:5" ht="12.75">
      <c r="A19" s="101">
        <f>'průběžné výsledky jednotlivci'!J19</f>
        <v>27</v>
      </c>
      <c r="B19" s="102" t="str">
        <f>'průběžné výsledky jednotlivci'!B19</f>
        <v>Mach Marek</v>
      </c>
      <c r="D19" s="94">
        <v>16</v>
      </c>
      <c r="E19" s="103" t="str">
        <f>IF(A19="X","X",VLOOKUP(D19,$A$4:$B76,2,FALSE))</f>
        <v>Švec Josef</v>
      </c>
    </row>
    <row r="20" spans="1:5" ht="12.75">
      <c r="A20" s="101">
        <f>'průběžné výsledky jednotlivci'!J20</f>
        <v>24</v>
      </c>
      <c r="B20" s="102" t="str">
        <f>'průběžné výsledky jednotlivci'!B20</f>
        <v>Suk Tomáš</v>
      </c>
      <c r="D20" s="94">
        <v>17</v>
      </c>
      <c r="E20" s="103" t="s">
        <v>203</v>
      </c>
    </row>
    <row r="21" spans="1:5" ht="12.75">
      <c r="A21" s="101">
        <f>'průběžné výsledky jednotlivci'!J21</f>
        <v>32</v>
      </c>
      <c r="B21" s="102" t="str">
        <f>'průběžné výsledky jednotlivci'!B21</f>
        <v>Coufal Vojtěch</v>
      </c>
      <c r="D21" s="94">
        <v>18</v>
      </c>
      <c r="E21" s="103" t="str">
        <f>IF(A21="X","X",VLOOKUP(D21,$A$4:$B78,2,FALSE))</f>
        <v>Smisitel Ondřej</v>
      </c>
    </row>
    <row r="22" spans="1:5" ht="12.75">
      <c r="A22" s="101">
        <f>'průběžné výsledky jednotlivci'!J22</f>
        <v>7</v>
      </c>
      <c r="B22" s="102" t="str">
        <f>'průběžné výsledky jednotlivci'!B22</f>
        <v>Procházka Štěpán</v>
      </c>
      <c r="D22" s="94">
        <v>19</v>
      </c>
      <c r="E22" s="103" t="str">
        <f>IF(A22="X","X",VLOOKUP(D22,$A$4:$B79,2,FALSE))</f>
        <v>Kapr Stanislav</v>
      </c>
    </row>
    <row r="23" spans="1:5" ht="12.75">
      <c r="A23" s="101">
        <f>'průběžné výsledky jednotlivci'!J23</f>
        <v>27</v>
      </c>
      <c r="B23" s="102" t="str">
        <f>'průběžné výsledky jednotlivci'!B23</f>
        <v>Baierl Jonáš</v>
      </c>
      <c r="D23" s="94">
        <v>20</v>
      </c>
      <c r="E23" s="103" t="str">
        <f>IF(A23="X","X",VLOOKUP(D23,$A$4:$B80,2,FALSE))</f>
        <v>Brunn Ondřej</v>
      </c>
    </row>
    <row r="24" spans="1:5" ht="12.75">
      <c r="A24" s="101">
        <f>'průběžné výsledky jednotlivci'!J24</f>
        <v>26</v>
      </c>
      <c r="B24" s="102" t="str">
        <f>'průběžné výsledky jednotlivci'!B24</f>
        <v>Bytel Radek</v>
      </c>
      <c r="D24" s="94">
        <v>21</v>
      </c>
      <c r="E24" s="103" t="str">
        <f>IF(A24="X","X",VLOOKUP(D24,$A$4:$B81,2,FALSE))</f>
        <v>Dohnalík Jiří</v>
      </c>
    </row>
    <row r="25" spans="1:5" ht="12.75">
      <c r="A25" s="101">
        <f>'průběžné výsledky jednotlivci'!J25</f>
        <v>1</v>
      </c>
      <c r="B25" s="102" t="str">
        <f>'průběžné výsledky jednotlivci'!B25</f>
        <v>Piňos Jakub</v>
      </c>
      <c r="D25" s="94">
        <v>22</v>
      </c>
      <c r="E25" s="103" t="str">
        <f>IF(A25="X","X",VLOOKUP(D25,$A$4:$B82,2,FALSE))</f>
        <v>Pernica Martin</v>
      </c>
    </row>
    <row r="26" spans="1:5" ht="12.75">
      <c r="A26" s="101">
        <f>'průběžné výsledky jednotlivci'!J26</f>
        <v>8</v>
      </c>
      <c r="B26" s="102" t="str">
        <f>'průběžné výsledky jednotlivci'!B26</f>
        <v>Kaš Jakub</v>
      </c>
      <c r="D26" s="94">
        <v>23</v>
      </c>
      <c r="E26" s="103" t="str">
        <f>IF(A26="X","X",VLOOKUP(D26,$A$4:$B83,2,FALSE))</f>
        <v>Walta Pavel</v>
      </c>
    </row>
    <row r="27" spans="1:5" ht="12.75">
      <c r="A27" s="101">
        <f>'průběžné výsledky jednotlivci'!J27</f>
        <v>6</v>
      </c>
      <c r="B27" s="102" t="str">
        <f>'průběžné výsledky jednotlivci'!B27</f>
        <v>Macek David</v>
      </c>
      <c r="D27" s="94">
        <v>24</v>
      </c>
      <c r="E27" s="103" t="str">
        <f>IF(A27="X","X",VLOOKUP(D27,$A$4:$B84,2,FALSE))</f>
        <v>Suk Tomáš</v>
      </c>
    </row>
    <row r="28" spans="1:5" ht="12.75">
      <c r="A28" s="101">
        <f>'průběžné výsledky jednotlivci'!J28</f>
        <v>3</v>
      </c>
      <c r="B28" s="102" t="str">
        <f>'průběžné výsledky jednotlivci'!B28</f>
        <v>Tesaš Lukáš</v>
      </c>
      <c r="D28" s="94">
        <v>25</v>
      </c>
      <c r="E28" s="103" t="str">
        <f>IF(A28="X","X",VLOOKUP(D28,$A$4:$B85,2,FALSE))</f>
        <v>Bureš Jan</v>
      </c>
    </row>
    <row r="29" spans="1:5" ht="12.75">
      <c r="A29" s="101">
        <f>'průběžné výsledky jednotlivci'!J29</f>
        <v>5</v>
      </c>
      <c r="B29" s="102" t="str">
        <f>'průběžné výsledky jednotlivci'!B29</f>
        <v>Tesař Ondřej</v>
      </c>
      <c r="D29" s="94">
        <v>26</v>
      </c>
      <c r="E29" s="103" t="str">
        <f>IF(A29="X","X",VLOOKUP(D29,$A$4:$B86,2,FALSE))</f>
        <v>Bytel Radek</v>
      </c>
    </row>
    <row r="30" spans="1:5" ht="12.75">
      <c r="A30" s="101">
        <f>'průběžné výsledky jednotlivci'!J30</f>
        <v>11</v>
      </c>
      <c r="B30" s="102" t="str">
        <f>'průběžné výsledky jednotlivci'!B30</f>
        <v>Tesař Vojtěch</v>
      </c>
      <c r="D30" s="94">
        <v>27</v>
      </c>
      <c r="E30" s="103" t="str">
        <f>IF(A30="X","X",VLOOKUP(D30,$A$4:$B87,2,FALSE))</f>
        <v>Mach Marek</v>
      </c>
    </row>
    <row r="31" spans="1:5" ht="12.75">
      <c r="A31" s="101">
        <f>'průběžné výsledky jednotlivci'!J31</f>
        <v>35</v>
      </c>
      <c r="B31" s="102" t="str">
        <f>'průběžné výsledky jednotlivci'!B31</f>
        <v>Schmid Martin</v>
      </c>
      <c r="D31" s="94">
        <v>28</v>
      </c>
      <c r="E31" s="103" t="s">
        <v>188</v>
      </c>
    </row>
    <row r="32" spans="1:5" ht="12.75">
      <c r="A32" s="101">
        <f>'průběžné výsledky jednotlivci'!J32</f>
        <v>25</v>
      </c>
      <c r="B32" s="102" t="str">
        <f>'průběžné výsledky jednotlivci'!B32</f>
        <v>Bureš Jan</v>
      </c>
      <c r="D32" s="94">
        <v>29</v>
      </c>
      <c r="E32" s="103" t="str">
        <f>IF(A32="X","X",VLOOKUP(D32,$A$4:$B89,2,FALSE))</f>
        <v>Fojt Daniel</v>
      </c>
    </row>
    <row r="33" spans="1:5" ht="12.75">
      <c r="A33" s="101">
        <f>'průběžné výsledky jednotlivci'!J33</f>
        <v>35</v>
      </c>
      <c r="B33" s="102" t="str">
        <f>'průběžné výsledky jednotlivci'!B33</f>
        <v>Loufková Adéla</v>
      </c>
      <c r="D33" s="94">
        <v>30</v>
      </c>
      <c r="E33" s="103" t="s">
        <v>177</v>
      </c>
    </row>
    <row r="34" spans="1:5" ht="12.75">
      <c r="A34" s="101">
        <f>'průběžné výsledky jednotlivci'!J34</f>
        <v>4</v>
      </c>
      <c r="B34" s="102" t="str">
        <f>'průběžné výsledky jednotlivci'!B34</f>
        <v>Burian Radek</v>
      </c>
      <c r="D34" s="94">
        <v>31</v>
      </c>
      <c r="E34" s="103" t="s">
        <v>165</v>
      </c>
    </row>
    <row r="35" spans="1:5" ht="12.75">
      <c r="A35" s="101">
        <f>'průběžné výsledky jednotlivci'!J35</f>
        <v>16</v>
      </c>
      <c r="B35" s="102" t="str">
        <f>'průběžné výsledky jednotlivci'!B35</f>
        <v>Vondrášek Jakub</v>
      </c>
      <c r="D35" s="94">
        <v>32</v>
      </c>
      <c r="E35" s="103" t="str">
        <f>IF(A35="X","X",VLOOKUP(D35,$A$4:$B92,2,FALSE))</f>
        <v>Coufal Vojtěch</v>
      </c>
    </row>
    <row r="36" spans="1:5" ht="12.75">
      <c r="A36" s="101">
        <f>'průběžné výsledky jednotlivci'!J36</f>
        <v>2</v>
      </c>
      <c r="B36" s="102" t="str">
        <f>'průběžné výsledky jednotlivci'!B36</f>
        <v>Vondrášek Michal</v>
      </c>
      <c r="D36" s="94">
        <v>33</v>
      </c>
      <c r="E36" s="103" t="str">
        <f>IF(A36="X","X",VLOOKUP(D36,$A$4:$B93,2,FALSE))</f>
        <v>Macur Matyáš</v>
      </c>
    </row>
    <row r="37" spans="1:5" ht="12.75">
      <c r="A37" s="101">
        <f>'průběžné výsledky jednotlivci'!J37</f>
        <v>34</v>
      </c>
      <c r="B37" s="102" t="str">
        <f>'průběžné výsledky jednotlivci'!B37</f>
        <v>Krikl Tomáš</v>
      </c>
      <c r="D37" s="94">
        <v>34</v>
      </c>
      <c r="E37" s="103" t="str">
        <f>IF(A37="X","X",VLOOKUP(D37,$A$4:$B94,2,FALSE))</f>
        <v>Krikl Tomáš</v>
      </c>
    </row>
    <row r="38" spans="1:5" ht="12.75">
      <c r="A38" s="101">
        <f>'průběžné výsledky jednotlivci'!J38</f>
        <v>21</v>
      </c>
      <c r="B38" s="102" t="str">
        <f>'průběžné výsledky jednotlivci'!B38</f>
        <v>Dohnalík Jiří</v>
      </c>
      <c r="D38" s="94">
        <v>35</v>
      </c>
      <c r="E38" s="103" t="str">
        <f>IF(A38="X","X",VLOOKUP(D38,$A$4:$B95,2,FALSE))</f>
        <v>Landa Vojtěch</v>
      </c>
    </row>
    <row r="39" spans="1:5" ht="12.75">
      <c r="A39" s="101">
        <f>'průběžné výsledky jednotlivci'!J39</f>
        <v>15</v>
      </c>
      <c r="B39" s="102" t="str">
        <f>'průběžné výsledky jednotlivci'!B39</f>
        <v>Molek Lukáš</v>
      </c>
      <c r="D39" s="94">
        <v>36</v>
      </c>
      <c r="E39" s="103" t="s">
        <v>198</v>
      </c>
    </row>
    <row r="40" spans="1:5" ht="12.75">
      <c r="A40" s="101">
        <f>'průběžné výsledky jednotlivci'!J40</f>
        <v>22</v>
      </c>
      <c r="B40" s="102" t="str">
        <f>'průběžné výsledky jednotlivci'!B40</f>
        <v>Pernica Martin</v>
      </c>
      <c r="D40" s="94">
        <v>37</v>
      </c>
      <c r="E40" s="103" t="s">
        <v>200</v>
      </c>
    </row>
    <row r="41" spans="1:5" ht="12.75">
      <c r="A41" s="101">
        <f>'průběžné výsledky jednotlivci'!J41</f>
        <v>29</v>
      </c>
      <c r="B41" s="102" t="str">
        <f>'průběžné výsledky jednotlivci'!B41</f>
        <v>Fojt Daniel</v>
      </c>
      <c r="D41" s="94">
        <v>38</v>
      </c>
      <c r="E41" s="103" t="str">
        <f>IF(A41="X","X",VLOOKUP(D41,$A$4:$B98,2,FALSE))</f>
        <v>Henzel Stanislav</v>
      </c>
    </row>
    <row r="42" spans="1:5" ht="12.75">
      <c r="A42" s="101">
        <f>'průběžné výsledky jednotlivci'!J42</f>
        <v>38</v>
      </c>
      <c r="B42" s="102" t="str">
        <f>'průběžné výsledky jednotlivci'!B42</f>
        <v>Henzel Stanislav</v>
      </c>
      <c r="D42" s="94">
        <v>39</v>
      </c>
      <c r="E42" s="103" t="str">
        <f>IF(A42="X","X",VLOOKUP(D42,$A$4:$B99,2,FALSE))</f>
        <v>Krejčík Michal</v>
      </c>
    </row>
    <row r="43" spans="1:5" ht="12.75">
      <c r="A43" s="101" t="str">
        <f>'průběžné výsledky jednotlivci'!J43</f>
        <v>X</v>
      </c>
      <c r="B43" s="102">
        <f>'průběžné výsledky jednotlivci'!B43</f>
        <v>0</v>
      </c>
      <c r="D43" s="94">
        <v>40</v>
      </c>
      <c r="E43" s="103" t="str">
        <f>IF(A43="X","X",VLOOKUP(D43,$A$4:$B100,2,FALSE))</f>
        <v>X</v>
      </c>
    </row>
    <row r="44" spans="1:5" ht="12.75">
      <c r="A44" s="101" t="str">
        <f>'průběžné výsledky jednotlivci'!J44</f>
        <v>X</v>
      </c>
      <c r="B44" s="102">
        <f>'průběžné výsledky jednotlivci'!B44</f>
        <v>0</v>
      </c>
      <c r="D44" s="94">
        <v>41</v>
      </c>
      <c r="E44" s="103" t="str">
        <f>IF(A44="X","X",VLOOKUP(D44,$A$4:$B101,2,FALSE))</f>
        <v>X</v>
      </c>
    </row>
    <row r="45" spans="1:5" ht="12.75">
      <c r="A45" s="101" t="str">
        <f>'průběžné výsledky jednotlivci'!J45</f>
        <v>X</v>
      </c>
      <c r="B45" s="102">
        <f>'průběžné výsledky jednotlivci'!B45</f>
        <v>0</v>
      </c>
      <c r="D45" s="94">
        <v>42</v>
      </c>
      <c r="E45" s="103" t="str">
        <f>IF(A45="X","X",VLOOKUP(D45,$A$4:$B102,2,FALSE))</f>
        <v>X</v>
      </c>
    </row>
    <row r="46" spans="1:5" ht="12.75">
      <c r="A46" s="101" t="str">
        <f>'průběžné výsledky jednotlivci'!J46</f>
        <v>X</v>
      </c>
      <c r="B46" s="102">
        <f>'průběžné výsledky jednotlivci'!B46</f>
        <v>0</v>
      </c>
      <c r="D46" s="94">
        <v>43</v>
      </c>
      <c r="E46" s="103" t="str">
        <f>IF(A46="X","X",VLOOKUP(D46,$A$4:$B103,2,FALSE))</f>
        <v>X</v>
      </c>
    </row>
    <row r="47" spans="1:5" ht="12.75">
      <c r="A47" s="101" t="str">
        <f>'průběžné výsledky jednotlivci'!J47</f>
        <v>X</v>
      </c>
      <c r="B47" s="102">
        <f>'průběžné výsledky jednotlivci'!B47</f>
        <v>0</v>
      </c>
      <c r="D47" s="94">
        <v>44</v>
      </c>
      <c r="E47" s="103" t="str">
        <f>IF(A47="X","X",VLOOKUP(D47,$A$4:$B104,2,FALSE))</f>
        <v>X</v>
      </c>
    </row>
    <row r="48" spans="1:5" ht="12.75">
      <c r="A48" s="101" t="str">
        <f>'průběžné výsledky jednotlivci'!J48</f>
        <v>X</v>
      </c>
      <c r="B48" s="102">
        <f>'průběžné výsledky jednotlivci'!B48</f>
        <v>0</v>
      </c>
      <c r="D48" s="94">
        <v>45</v>
      </c>
      <c r="E48" s="103" t="str">
        <f>IF(A48="X","X",VLOOKUP(D48,$A$4:$B105,2,FALSE))</f>
        <v>X</v>
      </c>
    </row>
    <row r="49" spans="1:5" ht="12.75">
      <c r="A49" s="101" t="str">
        <f>'průběžné výsledky jednotlivci'!J49</f>
        <v>X</v>
      </c>
      <c r="B49" s="102">
        <f>'průběžné výsledky jednotlivci'!B49</f>
        <v>0</v>
      </c>
      <c r="D49" s="94">
        <v>46</v>
      </c>
      <c r="E49" s="103" t="str">
        <f>IF(A49="X","X",VLOOKUP(D49,$A$4:$B106,2,FALSE))</f>
        <v>X</v>
      </c>
    </row>
    <row r="50" spans="1:5" ht="12.75">
      <c r="A50" s="101" t="str">
        <f>'průběžné výsledky jednotlivci'!J50</f>
        <v>X</v>
      </c>
      <c r="B50" s="102">
        <f>'průběžné výsledky jednotlivci'!B50</f>
        <v>0</v>
      </c>
      <c r="D50" s="94">
        <v>47</v>
      </c>
      <c r="E50" s="103" t="str">
        <f>IF(A50="X","X",VLOOKUP(D50,$A$4:$B107,2,FALSE))</f>
        <v>X</v>
      </c>
    </row>
    <row r="51" spans="1:5" ht="12.75">
      <c r="A51" s="101" t="str">
        <f>'průběžné výsledky jednotlivci'!J51</f>
        <v>X</v>
      </c>
      <c r="B51" s="102">
        <f>'průběžné výsledky jednotlivci'!B51</f>
        <v>0</v>
      </c>
      <c r="D51" s="94">
        <v>48</v>
      </c>
      <c r="E51" s="103" t="str">
        <f>IF(A51="X","X",VLOOKUP(D51,$A$4:$B108,2,FALSE))</f>
        <v>X</v>
      </c>
    </row>
    <row r="52" spans="1:5" ht="12.75">
      <c r="A52" s="101" t="str">
        <f>'průběžné výsledky jednotlivci'!J52</f>
        <v>X</v>
      </c>
      <c r="B52" s="102">
        <f>'průběžné výsledky jednotlivci'!B52</f>
        <v>0</v>
      </c>
      <c r="D52" s="94">
        <v>49</v>
      </c>
      <c r="E52" s="103" t="str">
        <f>IF(A52="X","X",VLOOKUP(D52,$A$4:$B109,2,FALSE))</f>
        <v>X</v>
      </c>
    </row>
    <row r="53" spans="1:5" ht="12.75">
      <c r="A53" s="101" t="str">
        <f>'průběžné výsledky jednotlivci'!J53</f>
        <v>X</v>
      </c>
      <c r="B53" s="102">
        <f>'průběžné výsledky jednotlivci'!B53</f>
        <v>0</v>
      </c>
      <c r="D53" s="94">
        <v>50</v>
      </c>
      <c r="E53" s="103" t="str">
        <f>IF(A53="X","X",VLOOKUP(D53,$A$4:$B110,2,FALSE))</f>
        <v>X</v>
      </c>
    </row>
    <row r="54" spans="1:5" ht="12.75">
      <c r="A54" s="101" t="str">
        <f>'průběžné výsledky jednotlivci'!J54</f>
        <v>X</v>
      </c>
      <c r="B54" s="102">
        <f>'průběžné výsledky jednotlivci'!B54</f>
        <v>0</v>
      </c>
      <c r="D54" s="94">
        <v>51</v>
      </c>
      <c r="E54" s="103" t="str">
        <f>IF(A54="X","X",VLOOKUP(D54,$A$4:$B111,2,FALSE))</f>
        <v>X</v>
      </c>
    </row>
    <row r="55" spans="1:5" ht="12.75">
      <c r="A55" s="101" t="str">
        <f>'průběžné výsledky jednotlivci'!J55</f>
        <v>X</v>
      </c>
      <c r="B55" s="102">
        <f>'průběžné výsledky jednotlivci'!B55</f>
        <v>0</v>
      </c>
      <c r="D55" s="94">
        <v>52</v>
      </c>
      <c r="E55" s="103" t="str">
        <f>IF(A55="X","X",VLOOKUP(D55,$A$4:$B112,2,FALSE))</f>
        <v>X</v>
      </c>
    </row>
    <row r="56" spans="1:5" ht="12.75">
      <c r="A56" s="101" t="str">
        <f>'průběžné výsledky jednotlivci'!J56</f>
        <v>X</v>
      </c>
      <c r="B56" s="102">
        <f>'průběžné výsledky jednotlivci'!B56</f>
        <v>0</v>
      </c>
      <c r="D56" s="94">
        <v>53</v>
      </c>
      <c r="E56" s="103" t="str">
        <f>IF(A56="X","X",VLOOKUP(D56,$A$4:$B113,2,FALSE))</f>
        <v>X</v>
      </c>
    </row>
    <row r="57" spans="1:5" ht="12.75">
      <c r="A57" s="101" t="str">
        <f>'průběžné výsledky jednotlivci'!J57</f>
        <v>X</v>
      </c>
      <c r="B57" s="102">
        <f>'průběžné výsledky jednotlivci'!B57</f>
        <v>0</v>
      </c>
      <c r="D57" s="94">
        <v>54</v>
      </c>
      <c r="E57" s="103" t="str">
        <f>IF(A57="X","X",VLOOKUP(D57,$A$4:$B114,2,FALSE))</f>
        <v>X</v>
      </c>
    </row>
    <row r="58" spans="1:5" ht="12.75">
      <c r="A58" s="101" t="str">
        <f>'průběžné výsledky jednotlivci'!J58</f>
        <v>X</v>
      </c>
      <c r="B58" s="102">
        <f>'průběžné výsledky jednotlivci'!B58</f>
        <v>0</v>
      </c>
      <c r="D58" s="94">
        <v>55</v>
      </c>
      <c r="E58" s="103" t="str">
        <f>IF(A58="X","X",VLOOKUP(D58,$A$4:$B115,2,FALSE))</f>
        <v>X</v>
      </c>
    </row>
    <row r="59" spans="1:5" ht="12.75">
      <c r="A59" s="101" t="str">
        <f>'průběžné výsledky jednotlivci'!J59</f>
        <v>X</v>
      </c>
      <c r="B59" s="102">
        <f>'průběžné výsledky jednotlivci'!B59</f>
        <v>0</v>
      </c>
      <c r="D59" s="94">
        <v>56</v>
      </c>
      <c r="E59" s="103" t="str">
        <f>IF(A59="X","X",VLOOKUP(D59,$A$4:$B116,2,FALSE))</f>
        <v>X</v>
      </c>
    </row>
    <row r="60" spans="1:5" ht="12.75">
      <c r="A60" s="101" t="str">
        <f>'průběžné výsledky jednotlivci'!J60</f>
        <v>X</v>
      </c>
      <c r="B60" s="102">
        <f>'průběžné výsledky jednotlivci'!B60</f>
        <v>0</v>
      </c>
      <c r="D60" s="94">
        <v>57</v>
      </c>
      <c r="E60" s="103" t="str">
        <f>IF(A60="X","X",VLOOKUP(D60,$A$4:$B117,2,FALSE))</f>
        <v>X</v>
      </c>
    </row>
    <row r="61" spans="1:5" ht="12.75">
      <c r="A61" s="101" t="str">
        <f>'průběžné výsledky jednotlivci'!J61</f>
        <v>X</v>
      </c>
      <c r="B61" s="102">
        <f>'průběžné výsledky jednotlivci'!B61</f>
        <v>0</v>
      </c>
      <c r="D61" s="94">
        <v>58</v>
      </c>
      <c r="E61" s="103" t="str">
        <f>IF(A61="X","X",VLOOKUP(D61,$A$4:$B118,2,FALSE))</f>
        <v>X</v>
      </c>
    </row>
    <row r="62" spans="1:5" ht="12.75">
      <c r="A62" s="101" t="str">
        <f>'průběžné výsledky jednotlivci'!J62</f>
        <v>X</v>
      </c>
      <c r="B62" s="102">
        <f>'průběžné výsledky jednotlivci'!B62</f>
        <v>0</v>
      </c>
      <c r="D62" s="94">
        <v>59</v>
      </c>
      <c r="E62" s="103" t="str">
        <f>IF(A62="X","X",VLOOKUP(D62,$A$4:$B119,2,FALSE))</f>
        <v>X</v>
      </c>
    </row>
    <row r="63" spans="1:5" ht="12.75">
      <c r="A63" s="101" t="str">
        <f>'průběžné výsledky jednotlivci'!J63</f>
        <v>X</v>
      </c>
      <c r="B63" s="102">
        <f>'průběžné výsledky jednotlivci'!B63</f>
        <v>0</v>
      </c>
      <c r="D63" s="94">
        <v>60</v>
      </c>
      <c r="E63" s="103" t="str">
        <f>IF(A63="X","X",VLOOKUP(D63,$A$4:$B120,2,FALSE))</f>
        <v>X</v>
      </c>
    </row>
    <row r="64" spans="1:5" ht="12.75">
      <c r="A64" s="101" t="str">
        <f>'průběžné výsledky jednotlivci'!J64</f>
        <v>X</v>
      </c>
      <c r="B64" s="102">
        <f>'průběžné výsledky jednotlivci'!B64</f>
        <v>0</v>
      </c>
      <c r="D64" s="94">
        <v>61</v>
      </c>
      <c r="E64" s="103" t="str">
        <f>IF(A64="X","X",VLOOKUP(D64,$A$4:$B121,2,FALSE))</f>
        <v>X</v>
      </c>
    </row>
    <row r="65" spans="1:5" ht="12.75">
      <c r="A65" s="101" t="str">
        <f>'průběžné výsledky jednotlivci'!J65</f>
        <v>X</v>
      </c>
      <c r="B65" s="102">
        <f>'průběžné výsledky jednotlivci'!B65</f>
        <v>0</v>
      </c>
      <c r="D65" s="94">
        <v>62</v>
      </c>
      <c r="E65" s="103" t="str">
        <f>IF(A65="X","X",VLOOKUP(D65,$A$4:$B122,2,FALSE))</f>
        <v>X</v>
      </c>
    </row>
    <row r="66" spans="1:5" ht="12.75">
      <c r="A66" s="101" t="str">
        <f>'průběžné výsledky jednotlivci'!J66</f>
        <v>X</v>
      </c>
      <c r="B66" s="102">
        <f>'průběžné výsledky jednotlivci'!B66</f>
        <v>0</v>
      </c>
      <c r="D66" s="94">
        <v>63</v>
      </c>
      <c r="E66" s="103" t="str">
        <f>IF(A66="X","X",VLOOKUP(D66,$A$4:$B123,2,FALSE))</f>
        <v>X</v>
      </c>
    </row>
    <row r="67" spans="1:5" ht="12.75">
      <c r="A67" s="101" t="str">
        <f>'průběžné výsledky jednotlivci'!J67</f>
        <v>X</v>
      </c>
      <c r="B67" s="102">
        <f>'průběžné výsledky jednotlivci'!B67</f>
        <v>0</v>
      </c>
      <c r="D67" s="94">
        <v>64</v>
      </c>
      <c r="E67" s="103" t="str">
        <f>IF(A67="X","X",VLOOKUP(D67,$A$4:$B124,2,FALSE))</f>
        <v>X</v>
      </c>
    </row>
    <row r="68" spans="1:5" ht="12.75">
      <c r="A68" s="101" t="str">
        <f>'průběžné výsledky jednotlivci'!J68</f>
        <v>X</v>
      </c>
      <c r="B68" s="102">
        <f>'průběžné výsledky jednotlivci'!B68</f>
        <v>0</v>
      </c>
      <c r="D68" s="94">
        <v>65</v>
      </c>
      <c r="E68" s="103" t="str">
        <f>IF(A68="X","X",VLOOKUP(D68,$A$4:$B125,2,FALSE))</f>
        <v>X</v>
      </c>
    </row>
    <row r="69" spans="1:5" ht="12.75">
      <c r="A69" s="101" t="str">
        <f>'průběžné výsledky jednotlivci'!J69</f>
        <v>X</v>
      </c>
      <c r="B69" s="102">
        <f>'průběžné výsledky jednotlivci'!B69</f>
        <v>0</v>
      </c>
      <c r="D69" s="94">
        <v>66</v>
      </c>
      <c r="E69" s="103" t="str">
        <f>IF(A69="X","X",VLOOKUP(D69,$A$4:$B126,2,FALSE))</f>
        <v>X</v>
      </c>
    </row>
    <row r="70" spans="1:5" ht="12.75">
      <c r="A70" s="101" t="str">
        <f>'průběžné výsledky jednotlivci'!J70</f>
        <v>X</v>
      </c>
      <c r="B70" s="102">
        <f>'průběžné výsledky jednotlivci'!B70</f>
        <v>0</v>
      </c>
      <c r="D70" s="94">
        <v>67</v>
      </c>
      <c r="E70" s="103" t="str">
        <f>IF(A70="X","X",VLOOKUP(D70,$A$4:$B127,2,FALSE))</f>
        <v>X</v>
      </c>
    </row>
    <row r="71" spans="1:5" ht="12.75">
      <c r="A71" s="101" t="str">
        <f>'průběžné výsledky jednotlivci'!J71</f>
        <v>X</v>
      </c>
      <c r="B71" s="102">
        <f>'průběžné výsledky jednotlivci'!B71</f>
        <v>0</v>
      </c>
      <c r="D71" s="94">
        <v>68</v>
      </c>
      <c r="E71" s="103" t="str">
        <f>IF(A71="X","X",VLOOKUP(D71,$A$4:$B128,2,FALSE))</f>
        <v>X</v>
      </c>
    </row>
    <row r="72" spans="1:5" ht="12.75">
      <c r="A72" s="101" t="str">
        <f>'průběžné výsledky jednotlivci'!J72</f>
        <v>X</v>
      </c>
      <c r="B72" s="102">
        <f>'průběžné výsledky jednotlivci'!B72</f>
        <v>0</v>
      </c>
      <c r="D72" s="94">
        <v>69</v>
      </c>
      <c r="E72" s="103" t="str">
        <f>IF(A72="X","X",VLOOKUP(D72,$A$4:$B129,2,FALSE))</f>
        <v>X</v>
      </c>
    </row>
    <row r="73" spans="1:5" ht="12.75">
      <c r="A73" s="101" t="str">
        <f>'průběžné výsledky jednotlivci'!J73</f>
        <v>X</v>
      </c>
      <c r="B73" s="102">
        <f>'průběžné výsledky jednotlivci'!B73</f>
        <v>0</v>
      </c>
      <c r="D73" s="94">
        <v>70</v>
      </c>
      <c r="E73" s="103" t="str">
        <f>IF(A73="X","X",VLOOKUP(D73,$A$4:$B130,2,FALSE))</f>
        <v>X</v>
      </c>
    </row>
    <row r="74" spans="1:5" ht="12.75">
      <c r="A74" s="101" t="str">
        <f>'průběžné výsledky jednotlivci'!J74</f>
        <v>X</v>
      </c>
      <c r="B74" s="102">
        <f>'průběžné výsledky jednotlivci'!B74</f>
        <v>0</v>
      </c>
      <c r="D74" s="94">
        <v>71</v>
      </c>
      <c r="E74" s="103" t="str">
        <f>IF(A74="X","X",VLOOKUP(D74,$A$4:$B131,2,FALSE))</f>
        <v>X</v>
      </c>
    </row>
    <row r="75" spans="1:5" ht="12.75">
      <c r="A75" s="101" t="str">
        <f>'průběžné výsledky jednotlivci'!J75</f>
        <v>X</v>
      </c>
      <c r="B75" s="102">
        <f>'průběžné výsledky jednotlivci'!B75</f>
        <v>0</v>
      </c>
      <c r="D75" s="94">
        <v>72</v>
      </c>
      <c r="E75" s="103" t="str">
        <f>IF(A75="X","X",VLOOKUP(D75,$A$4:$B132,2,FALSE))</f>
        <v>X</v>
      </c>
    </row>
    <row r="76" spans="1:5" ht="12.75">
      <c r="A76" s="101" t="str">
        <f>'průběžné výsledky jednotlivci'!J76</f>
        <v>X</v>
      </c>
      <c r="B76" s="102">
        <f>'průběžné výsledky jednotlivci'!B76</f>
        <v>0</v>
      </c>
      <c r="D76" s="94">
        <v>73</v>
      </c>
      <c r="E76" s="103" t="str">
        <f>IF(A76="X","X",VLOOKUP(D76,$A$4:$B133,2,FALSE))</f>
        <v>X</v>
      </c>
    </row>
    <row r="77" spans="1:5" ht="12.75">
      <c r="A77" s="101" t="str">
        <f>'průběžné výsledky jednotlivci'!J77</f>
        <v>X</v>
      </c>
      <c r="B77" s="102">
        <f>'průběžné výsledky jednotlivci'!B77</f>
        <v>0</v>
      </c>
      <c r="D77" s="94">
        <v>74</v>
      </c>
      <c r="E77" s="103" t="str">
        <f>IF(A77="X","X",VLOOKUP(D77,$A$4:$B134,2,FALSE))</f>
        <v>X</v>
      </c>
    </row>
    <row r="78" spans="1:5" ht="12.75">
      <c r="A78" s="101" t="str">
        <f>'průběžné výsledky jednotlivci'!J78</f>
        <v>X</v>
      </c>
      <c r="B78" s="102">
        <f>'průběžné výsledky jednotlivci'!B78</f>
        <v>0</v>
      </c>
      <c r="D78" s="94">
        <v>75</v>
      </c>
      <c r="E78" s="103" t="str">
        <f>IF(A78="X","X",VLOOKUP(D78,$A$4:$B135,2,FALSE))</f>
        <v>X</v>
      </c>
    </row>
    <row r="79" spans="1:5" ht="12.75">
      <c r="A79" s="101" t="str">
        <f>'průběžné výsledky jednotlivci'!J79</f>
        <v>X</v>
      </c>
      <c r="B79" s="102">
        <f>'průběžné výsledky jednotlivci'!B79</f>
        <v>0</v>
      </c>
      <c r="D79" s="94">
        <v>76</v>
      </c>
      <c r="E79" s="103" t="str">
        <f>IF(A79="X","X",VLOOKUP(D79,$A$4:$B136,2,FALSE))</f>
        <v>X</v>
      </c>
    </row>
    <row r="80" spans="1:5" ht="12.75">
      <c r="A80" s="101" t="str">
        <f>'průběžné výsledky jednotlivci'!J80</f>
        <v>X</v>
      </c>
      <c r="B80" s="102">
        <f>'průběžné výsledky jednotlivci'!B80</f>
        <v>0</v>
      </c>
      <c r="D80" s="94">
        <v>77</v>
      </c>
      <c r="E80" s="103" t="str">
        <f>IF(A80="X","X",VLOOKUP(D80,$A$4:$B137,2,FALSE))</f>
        <v>X</v>
      </c>
    </row>
    <row r="81" spans="1:5" ht="12.75">
      <c r="A81" s="101" t="str">
        <f>'průběžné výsledky jednotlivci'!J81</f>
        <v>X</v>
      </c>
      <c r="B81" s="102">
        <f>'průběžné výsledky jednotlivci'!B81</f>
        <v>0</v>
      </c>
      <c r="D81" s="94">
        <v>78</v>
      </c>
      <c r="E81" s="103" t="str">
        <f>IF(A81="X","X",VLOOKUP(D81,$A$4:$B138,2,FALSE))</f>
        <v>X</v>
      </c>
    </row>
    <row r="82" spans="1:5" ht="12.75">
      <c r="A82" s="101" t="str">
        <f>'průběžné výsledky jednotlivci'!J82</f>
        <v>X</v>
      </c>
      <c r="B82" s="102">
        <f>'průběžné výsledky jednotlivci'!B82</f>
        <v>0</v>
      </c>
      <c r="D82" s="94">
        <v>79</v>
      </c>
      <c r="E82" s="103" t="str">
        <f>IF(A82="X","X",VLOOKUP(D82,$A$4:$B139,2,FALSE))</f>
        <v>X</v>
      </c>
    </row>
    <row r="83" spans="1:5" ht="12.75">
      <c r="A83" s="101" t="str">
        <f>'průběžné výsledky jednotlivci'!J83</f>
        <v>X</v>
      </c>
      <c r="B83" s="102">
        <f>'průběžné výsledky jednotlivci'!B83</f>
        <v>0</v>
      </c>
      <c r="D83" s="94">
        <v>80</v>
      </c>
      <c r="E83" s="103" t="str">
        <f>IF(A83="X","X",VLOOKUP(D83,$A$4:$B140,2,FALSE))</f>
        <v>X</v>
      </c>
    </row>
    <row r="84" spans="1:5" ht="12.75">
      <c r="A84" s="101" t="str">
        <f>'průběžné výsledky jednotlivci'!J84</f>
        <v>X</v>
      </c>
      <c r="B84" s="102">
        <f>'průběžné výsledky jednotlivci'!B84</f>
        <v>0</v>
      </c>
      <c r="D84" s="94">
        <v>81</v>
      </c>
      <c r="E84" s="103" t="str">
        <f>IF(A84="X","X",VLOOKUP(D84,$A$4:$B141,2,FALSE))</f>
        <v>X</v>
      </c>
    </row>
    <row r="85" spans="1:5" ht="12.75">
      <c r="A85" s="101" t="str">
        <f>'průběžné výsledky jednotlivci'!J85</f>
        <v>X</v>
      </c>
      <c r="B85" s="102">
        <f>'průběžné výsledky jednotlivci'!B85</f>
        <v>0</v>
      </c>
      <c r="D85" s="94">
        <v>82</v>
      </c>
      <c r="E85" s="103" t="str">
        <f>IF(A85="X","X",VLOOKUP(D85,$A$4:$B142,2,FALSE))</f>
        <v>X</v>
      </c>
    </row>
    <row r="86" spans="1:5" ht="12.75">
      <c r="A86" s="101" t="str">
        <f>'průběžné výsledky jednotlivci'!J86</f>
        <v>X</v>
      </c>
      <c r="B86" s="102">
        <f>'průběžné výsledky jednotlivci'!B86</f>
        <v>0</v>
      </c>
      <c r="D86" s="94">
        <v>83</v>
      </c>
      <c r="E86" s="103" t="str">
        <f>IF(A86="X","X",VLOOKUP(D86,$A$4:$B143,2,FALSE))</f>
        <v>X</v>
      </c>
    </row>
    <row r="87" spans="1:5" ht="12.75">
      <c r="A87" s="101" t="str">
        <f>'průběžné výsledky jednotlivci'!J87</f>
        <v>X</v>
      </c>
      <c r="B87" s="102">
        <f>'průběžné výsledky jednotlivci'!B87</f>
        <v>0</v>
      </c>
      <c r="D87" s="94">
        <v>84</v>
      </c>
      <c r="E87" s="103" t="str">
        <f>IF(A87="X","X",VLOOKUP(D87,$A$4:$B144,2,FALSE))</f>
        <v>X</v>
      </c>
    </row>
    <row r="88" spans="1:5" ht="12.75">
      <c r="A88" s="101" t="str">
        <f>'průběžné výsledky jednotlivci'!J88</f>
        <v>X</v>
      </c>
      <c r="B88" s="102">
        <f>'průběžné výsledky jednotlivci'!B88</f>
        <v>0</v>
      </c>
      <c r="D88" s="94">
        <v>85</v>
      </c>
      <c r="E88" s="103" t="str">
        <f>IF(A88="X","X",VLOOKUP(D88,$A$4:$B145,2,FALSE))</f>
        <v>X</v>
      </c>
    </row>
    <row r="89" spans="1:5" ht="12.75">
      <c r="A89" s="101" t="str">
        <f>'průběžné výsledky jednotlivci'!J89</f>
        <v>X</v>
      </c>
      <c r="B89" s="102">
        <f>'průběžné výsledky jednotlivci'!B89</f>
        <v>0</v>
      </c>
      <c r="D89" s="94">
        <v>86</v>
      </c>
      <c r="E89" s="103" t="str">
        <f>IF(A89="X","X",VLOOKUP(D89,$A$4:$B146,2,FALSE))</f>
        <v>X</v>
      </c>
    </row>
    <row r="90" spans="1:5" ht="12.75">
      <c r="A90" s="101" t="str">
        <f>'průběžné výsledky jednotlivci'!J90</f>
        <v>X</v>
      </c>
      <c r="B90" s="102">
        <f>'průběžné výsledky jednotlivci'!B90</f>
        <v>0</v>
      </c>
      <c r="D90" s="94">
        <v>87</v>
      </c>
      <c r="E90" s="103" t="str">
        <f>IF(A90="X","X",VLOOKUP(D90,$A$4:$B147,2,FALSE))</f>
        <v>X</v>
      </c>
    </row>
    <row r="91" spans="1:5" ht="12.75">
      <c r="A91" s="101" t="str">
        <f>'průběžné výsledky jednotlivci'!J91</f>
        <v>X</v>
      </c>
      <c r="B91" s="102">
        <f>'průběžné výsledky jednotlivci'!B91</f>
        <v>0</v>
      </c>
      <c r="D91" s="94">
        <v>88</v>
      </c>
      <c r="E91" s="103" t="str">
        <f>IF(A91="X","X",VLOOKUP(D91,$A$4:$B148,2,FALSE))</f>
        <v>X</v>
      </c>
    </row>
    <row r="92" spans="1:5" ht="12.75">
      <c r="A92" s="101" t="str">
        <f>'průběžné výsledky jednotlivci'!J92</f>
        <v>X</v>
      </c>
      <c r="B92" s="102">
        <f>'průběžné výsledky jednotlivci'!B92</f>
        <v>0</v>
      </c>
      <c r="D92" s="94">
        <v>89</v>
      </c>
      <c r="E92" s="103" t="str">
        <f>IF(A92="X","X",VLOOKUP(D92,$A$4:$B149,2,FALSE))</f>
        <v>X</v>
      </c>
    </row>
    <row r="93" spans="1:5" ht="12.75">
      <c r="A93" s="101" t="str">
        <f>'průběžné výsledky jednotlivci'!J93</f>
        <v>X</v>
      </c>
      <c r="B93" s="102">
        <f>'průběžné výsledky jednotlivci'!B93</f>
        <v>0</v>
      </c>
      <c r="D93" s="94">
        <v>90</v>
      </c>
      <c r="E93" s="103" t="str">
        <f>IF(A93="X","X",VLOOKUP(D93,$A$4:$B150,2,FALSE))</f>
        <v>X</v>
      </c>
    </row>
    <row r="94" spans="1:5" ht="12.75">
      <c r="A94" s="101" t="str">
        <f>'průběžné výsledky jednotlivci'!J94</f>
        <v>X</v>
      </c>
      <c r="B94" s="102">
        <f>'průběžné výsledky jednotlivci'!B94</f>
        <v>0</v>
      </c>
      <c r="D94" s="94">
        <v>91</v>
      </c>
      <c r="E94" s="103" t="str">
        <f>IF(A94="X","X",VLOOKUP(D94,$A$4:$B151,2,FALSE))</f>
        <v>X</v>
      </c>
    </row>
    <row r="95" spans="1:5" ht="12.75">
      <c r="A95" s="101" t="str">
        <f>'průběžné výsledky jednotlivci'!J95</f>
        <v>X</v>
      </c>
      <c r="B95" s="102">
        <f>'průběžné výsledky jednotlivci'!B95</f>
        <v>0</v>
      </c>
      <c r="D95" s="94">
        <v>92</v>
      </c>
      <c r="E95" s="103" t="str">
        <f>IF(A95="X","X",VLOOKUP(D95,$A$4:$B152,2,FALSE))</f>
        <v>X</v>
      </c>
    </row>
    <row r="96" spans="1:5" ht="12.75">
      <c r="A96" s="101" t="str">
        <f>'průběžné výsledky jednotlivci'!J96</f>
        <v>X</v>
      </c>
      <c r="B96" s="102">
        <f>'průběžné výsledky jednotlivci'!B96</f>
        <v>0</v>
      </c>
      <c r="D96" s="94">
        <v>93</v>
      </c>
      <c r="E96" s="103" t="str">
        <f>IF(A96="X","X",VLOOKUP(D96,$A$4:$B153,2,FALSE))</f>
        <v>X</v>
      </c>
    </row>
    <row r="97" spans="1:5" ht="12.75">
      <c r="A97" s="101" t="str">
        <f>'průběžné výsledky jednotlivci'!J97</f>
        <v>X</v>
      </c>
      <c r="B97" s="102">
        <f>'průběžné výsledky jednotlivci'!B97</f>
        <v>0</v>
      </c>
      <c r="D97" s="94">
        <v>94</v>
      </c>
      <c r="E97" s="103" t="str">
        <f>IF(A97="X","X",VLOOKUP(D97,$A$4:$B154,2,FALSE))</f>
        <v>X</v>
      </c>
    </row>
    <row r="98" spans="1:5" ht="12.75">
      <c r="A98" s="101" t="str">
        <f>'průběžné výsledky jednotlivci'!J98</f>
        <v>X</v>
      </c>
      <c r="B98" s="102">
        <f>'průběžné výsledky jednotlivci'!B98</f>
        <v>0</v>
      </c>
      <c r="D98" s="94">
        <v>95</v>
      </c>
      <c r="E98" s="103" t="str">
        <f>IF(A98="X","X",VLOOKUP(D98,$A$4:$B155,2,FALSE))</f>
        <v>X</v>
      </c>
    </row>
    <row r="99" spans="1:5" ht="12.75">
      <c r="A99" s="101" t="str">
        <f>'průběžné výsledky jednotlivci'!J99</f>
        <v>X</v>
      </c>
      <c r="B99" s="102">
        <f>'průběžné výsledky jednotlivci'!B99</f>
        <v>0</v>
      </c>
      <c r="D99" s="94">
        <v>96</v>
      </c>
      <c r="E99" s="103" t="str">
        <f>IF(A99="X","X",VLOOKUP(D99,$A$4:$B156,2,FALSE))</f>
        <v>X</v>
      </c>
    </row>
    <row r="100" spans="1:5" ht="12.75">
      <c r="A100" s="101" t="str">
        <f>'průběžné výsledky jednotlivci'!J100</f>
        <v>X</v>
      </c>
      <c r="B100" s="102">
        <f>'průběžné výsledky jednotlivci'!B100</f>
        <v>0</v>
      </c>
      <c r="D100" s="94">
        <v>97</v>
      </c>
      <c r="E100" s="103" t="str">
        <f>IF(A100="X","X",VLOOKUP(D100,$A$4:$B157,2,FALSE))</f>
        <v>X</v>
      </c>
    </row>
    <row r="101" spans="1:5" ht="12.75">
      <c r="A101" s="101" t="str">
        <f>'průběžné výsledky jednotlivci'!J101</f>
        <v>X</v>
      </c>
      <c r="B101" s="102">
        <f>'průběžné výsledky jednotlivci'!B101</f>
        <v>0</v>
      </c>
      <c r="D101" s="94">
        <v>98</v>
      </c>
      <c r="E101" s="103" t="str">
        <f>IF(A101="X","X",VLOOKUP(D101,$A$4:$B158,2,FALSE))</f>
        <v>X</v>
      </c>
    </row>
    <row r="102" spans="1:5" ht="12.75">
      <c r="A102" s="101" t="str">
        <f>'průběžné výsledky jednotlivci'!J102</f>
        <v>X</v>
      </c>
      <c r="B102" s="102">
        <f>'průběžné výsledky jednotlivci'!B102</f>
        <v>0</v>
      </c>
      <c r="D102" s="94">
        <v>99</v>
      </c>
      <c r="E102" s="103" t="str">
        <f>IF(A102="X","X",VLOOKUP(D102,$A$4:$B159,2,FALSE))</f>
        <v>X</v>
      </c>
    </row>
    <row r="103" spans="1:5" ht="12.75">
      <c r="A103" s="101" t="str">
        <f>'průběžné výsledky jednotlivci'!J103</f>
        <v>X</v>
      </c>
      <c r="B103" s="102">
        <f>'průběžné výsledky jednotlivci'!B103</f>
        <v>0</v>
      </c>
      <c r="D103" s="94">
        <v>100</v>
      </c>
      <c r="E103" s="103" t="str">
        <f>IF(A103="X","X",VLOOKUP(D103,$A$4:$B160,2,FALSE))</f>
        <v>X</v>
      </c>
    </row>
    <row r="104" spans="1:5" ht="12.75">
      <c r="A104" s="101" t="str">
        <f>'průběžné výsledky jednotlivci'!J104</f>
        <v>X</v>
      </c>
      <c r="B104" s="102">
        <f>'průběžné výsledky jednotlivci'!B104</f>
        <v>0</v>
      </c>
      <c r="D104" s="94">
        <v>101</v>
      </c>
      <c r="E104" s="103" t="str">
        <f>IF(A104="X","X",VLOOKUP(D104,$A$4:$B161,2,FALSE))</f>
        <v>X</v>
      </c>
    </row>
    <row r="105" spans="1:5" ht="12.75">
      <c r="A105" s="101" t="str">
        <f>'průběžné výsledky jednotlivci'!J105</f>
        <v>X</v>
      </c>
      <c r="B105" s="102">
        <f>'průběžné výsledky jednotlivci'!B105</f>
        <v>0</v>
      </c>
      <c r="D105" s="94">
        <v>102</v>
      </c>
      <c r="E105" s="103" t="str">
        <f>IF(A105="X","X",VLOOKUP(D105,$A$4:$B162,2,FALSE))</f>
        <v>X</v>
      </c>
    </row>
    <row r="106" spans="1:5" ht="12.75">
      <c r="A106" s="101" t="str">
        <f>'průběžné výsledky jednotlivci'!J106</f>
        <v>X</v>
      </c>
      <c r="B106" s="102">
        <f>'průběžné výsledky jednotlivci'!B106</f>
        <v>0</v>
      </c>
      <c r="D106" s="94">
        <v>103</v>
      </c>
      <c r="E106" s="103" t="str">
        <f>IF(A106="X","X",VLOOKUP(D106,$A$4:$B163,2,FALSE))</f>
        <v>X</v>
      </c>
    </row>
    <row r="107" spans="1:5" ht="12.75">
      <c r="A107" s="101" t="str">
        <f>'průběžné výsledky jednotlivci'!J107</f>
        <v>X</v>
      </c>
      <c r="B107" s="102">
        <f>'průběžné výsledky jednotlivci'!B107</f>
        <v>0</v>
      </c>
      <c r="D107" s="94">
        <v>104</v>
      </c>
      <c r="E107" s="103" t="str">
        <f>IF(A107="X","X",VLOOKUP(D107,$A$4:$B164,2,FALSE))</f>
        <v>X</v>
      </c>
    </row>
    <row r="108" spans="1:5" ht="12.75">
      <c r="A108" s="101" t="str">
        <f>'průběžné výsledky jednotlivci'!J108</f>
        <v>X</v>
      </c>
      <c r="B108" s="102">
        <f>'průběžné výsledky jednotlivci'!B108</f>
        <v>0</v>
      </c>
      <c r="D108" s="94">
        <v>105</v>
      </c>
      <c r="E108" s="103" t="str">
        <f>IF(A108="X","X",VLOOKUP(D108,$A$4:$B165,2,FALSE))</f>
        <v>X</v>
      </c>
    </row>
    <row r="109" spans="1:5" ht="12.75">
      <c r="A109" s="101" t="str">
        <f>'průběžné výsledky jednotlivci'!J109</f>
        <v>X</v>
      </c>
      <c r="B109" s="102">
        <f>'průběžné výsledky jednotlivci'!B109</f>
        <v>0</v>
      </c>
      <c r="D109" s="94">
        <v>106</v>
      </c>
      <c r="E109" s="103" t="str">
        <f>IF(A109="X","X",VLOOKUP(D109,$A$4:$B166,2,FALSE))</f>
        <v>X</v>
      </c>
    </row>
    <row r="110" spans="1:5" ht="12.75">
      <c r="A110" s="101" t="str">
        <f>'průběžné výsledky jednotlivci'!J110</f>
        <v>X</v>
      </c>
      <c r="B110" s="102">
        <f>'průběžné výsledky jednotlivci'!B110</f>
        <v>0</v>
      </c>
      <c r="D110" s="94">
        <v>107</v>
      </c>
      <c r="E110" s="103" t="str">
        <f>IF(A110="X","X",VLOOKUP(D110,$A$4:$B167,2,FALSE))</f>
        <v>X</v>
      </c>
    </row>
    <row r="111" spans="1:5" ht="12.75">
      <c r="A111" s="101" t="str">
        <f>'průběžné výsledky jednotlivci'!J111</f>
        <v>X</v>
      </c>
      <c r="B111" s="102">
        <f>'průběžné výsledky jednotlivci'!B111</f>
        <v>0</v>
      </c>
      <c r="D111" s="94">
        <v>108</v>
      </c>
      <c r="E111" s="103" t="str">
        <f>IF(A111="X","X",VLOOKUP(D111,$A$4:$B168,2,FALSE))</f>
        <v>X</v>
      </c>
    </row>
    <row r="112" spans="1:5" ht="12.75">
      <c r="A112" s="101" t="str">
        <f>'průběžné výsledky jednotlivci'!J112</f>
        <v>X</v>
      </c>
      <c r="B112" s="102">
        <f>'průběžné výsledky jednotlivci'!B112</f>
        <v>0</v>
      </c>
      <c r="D112" s="94">
        <v>109</v>
      </c>
      <c r="E112" s="103" t="str">
        <f>IF(A112="X","X",VLOOKUP(D112,$A$4:$B169,2,FALSE))</f>
        <v>X</v>
      </c>
    </row>
    <row r="113" spans="1:5" ht="12.75">
      <c r="A113" s="101" t="str">
        <f>'průběžné výsledky jednotlivci'!J113</f>
        <v>X</v>
      </c>
      <c r="B113" s="102">
        <f>'průběžné výsledky jednotlivci'!B113</f>
        <v>0</v>
      </c>
      <c r="D113" s="94">
        <v>110</v>
      </c>
      <c r="E113" s="103" t="str">
        <f>IF(A113="X","X",VLOOKUP(D113,$A$4:$B170,2,FALSE))</f>
        <v>X</v>
      </c>
    </row>
    <row r="114" spans="1:5" ht="12.75">
      <c r="A114" s="101" t="str">
        <f>'průběžné výsledky jednotlivci'!J114</f>
        <v>X</v>
      </c>
      <c r="B114" s="102">
        <f>'průběžné výsledky jednotlivci'!B114</f>
        <v>0</v>
      </c>
      <c r="D114" s="94">
        <v>111</v>
      </c>
      <c r="E114" s="103" t="str">
        <f>IF(A114="X","X",VLOOKUP(D114,$A$4:$B171,2,FALSE))</f>
        <v>X</v>
      </c>
    </row>
    <row r="115" spans="1:5" ht="12.75">
      <c r="A115" s="101" t="str">
        <f>'průběžné výsledky jednotlivci'!J115</f>
        <v>X</v>
      </c>
      <c r="B115" s="102">
        <f>'průběžné výsledky jednotlivci'!B115</f>
        <v>0</v>
      </c>
      <c r="D115" s="94">
        <v>112</v>
      </c>
      <c r="E115" s="103" t="str">
        <f>IF(A115="X","X",VLOOKUP(D115,$A$4:$B172,2,FALSE))</f>
        <v>X</v>
      </c>
    </row>
    <row r="116" spans="1:5" ht="12.75">
      <c r="A116" s="101" t="str">
        <f>'průběžné výsledky jednotlivci'!J116</f>
        <v>X</v>
      </c>
      <c r="B116" s="102">
        <f>'průběžné výsledky jednotlivci'!B116</f>
        <v>0</v>
      </c>
      <c r="D116" s="94">
        <v>113</v>
      </c>
      <c r="E116" s="103" t="str">
        <f>IF(A116="X","X",VLOOKUP(D116,$A$4:$B173,2,FALSE))</f>
        <v>X</v>
      </c>
    </row>
    <row r="117" spans="1:5" ht="12.75">
      <c r="A117" s="101" t="str">
        <f>'průběžné výsledky jednotlivci'!J117</f>
        <v>X</v>
      </c>
      <c r="B117" s="102">
        <f>'průběžné výsledky jednotlivci'!B117</f>
        <v>0</v>
      </c>
      <c r="D117" s="94">
        <v>114</v>
      </c>
      <c r="E117" s="103" t="str">
        <f>IF(A117="X","X",VLOOKUP(D117,$A$4:$B174,2,FALSE))</f>
        <v>X</v>
      </c>
    </row>
    <row r="118" spans="1:5" ht="12.75">
      <c r="A118" s="101" t="str">
        <f>'průběžné výsledky jednotlivci'!J118</f>
        <v>X</v>
      </c>
      <c r="B118" s="102">
        <f>'průběžné výsledky jednotlivci'!B118</f>
        <v>0</v>
      </c>
      <c r="D118" s="94">
        <v>115</v>
      </c>
      <c r="E118" s="103" t="str">
        <f>IF(A118="X","X",VLOOKUP(D118,$A$4:$B175,2,FALSE))</f>
        <v>X</v>
      </c>
    </row>
    <row r="119" spans="1:5" ht="12.75">
      <c r="A119" s="101" t="str">
        <f>'průběžné výsledky jednotlivci'!J119</f>
        <v>X</v>
      </c>
      <c r="B119" s="102">
        <f>'průběžné výsledky jednotlivci'!B119</f>
        <v>0</v>
      </c>
      <c r="D119" s="94">
        <v>116</v>
      </c>
      <c r="E119" s="103" t="str">
        <f>IF(A119="X","X",VLOOKUP(D119,$A$4:$B176,2,FALSE))</f>
        <v>X</v>
      </c>
    </row>
    <row r="120" spans="1:5" ht="12.75">
      <c r="A120" s="101" t="str">
        <f>'průběžné výsledky jednotlivci'!J120</f>
        <v>X</v>
      </c>
      <c r="B120" s="102">
        <f>'průběžné výsledky jednotlivci'!B120</f>
        <v>0</v>
      </c>
      <c r="D120" s="94">
        <v>117</v>
      </c>
      <c r="E120" s="103" t="str">
        <f>IF(A120="X","X",VLOOKUP(D120,$A$4:$B177,2,FALSE))</f>
        <v>X</v>
      </c>
    </row>
    <row r="121" spans="1:5" ht="12.75">
      <c r="A121" s="101" t="str">
        <f>'průběžné výsledky jednotlivci'!J121</f>
        <v>X</v>
      </c>
      <c r="B121" s="102">
        <f>'průběžné výsledky jednotlivci'!B121</f>
        <v>0</v>
      </c>
      <c r="D121" s="94">
        <v>118</v>
      </c>
      <c r="E121" s="103" t="str">
        <f>IF(A121="X","X",VLOOKUP(D121,$A$4:$B178,2,FALSE))</f>
        <v>X</v>
      </c>
    </row>
    <row r="122" spans="1:5" ht="12.75">
      <c r="A122" s="101" t="str">
        <f>'průběžné výsledky jednotlivci'!J122</f>
        <v>X</v>
      </c>
      <c r="B122" s="102">
        <f>'průběžné výsledky jednotlivci'!B122</f>
        <v>0</v>
      </c>
      <c r="D122" s="94">
        <v>119</v>
      </c>
      <c r="E122" s="103" t="str">
        <f>IF(A122="X","X",VLOOKUP(D122,$A$4:$B179,2,FALSE))</f>
        <v>X</v>
      </c>
    </row>
    <row r="123" spans="1:5" ht="12.75">
      <c r="A123" s="101" t="str">
        <f>'průběžné výsledky jednotlivci'!J123</f>
        <v>X</v>
      </c>
      <c r="B123" s="102">
        <f>'průběžné výsledky jednotlivci'!B123</f>
        <v>0</v>
      </c>
      <c r="D123" s="94">
        <v>120</v>
      </c>
      <c r="E123" s="103" t="str">
        <f>IF(A123="X","X",VLOOKUP(D123,$A$4:$B180,2,FALSE))</f>
        <v>X</v>
      </c>
    </row>
    <row r="124" spans="1:5" ht="12.75">
      <c r="A124" s="101" t="str">
        <f>'průběžné výsledky jednotlivci'!J124</f>
        <v>X</v>
      </c>
      <c r="B124" s="102">
        <f>'průběžné výsledky jednotlivci'!B124</f>
        <v>0</v>
      </c>
      <c r="D124" s="94">
        <v>121</v>
      </c>
      <c r="E124" s="103" t="str">
        <f>IF(A124="X","X",VLOOKUP(D124,$A$4:$B181,2,FALSE))</f>
        <v>X</v>
      </c>
    </row>
    <row r="125" spans="1:5" ht="12.75">
      <c r="A125" s="101" t="str">
        <f>'průběžné výsledky jednotlivci'!J125</f>
        <v>X</v>
      </c>
      <c r="B125" s="102">
        <f>'průběžné výsledky jednotlivci'!B125</f>
        <v>0</v>
      </c>
      <c r="D125" s="94">
        <v>122</v>
      </c>
      <c r="E125" s="103" t="str">
        <f>IF(A125="X","X",VLOOKUP(D125,$A$4:$B182,2,FALSE))</f>
        <v>X</v>
      </c>
    </row>
    <row r="126" spans="1:5" ht="12.75">
      <c r="A126" s="101" t="str">
        <f>'průběžné výsledky jednotlivci'!J126</f>
        <v>X</v>
      </c>
      <c r="B126" s="102">
        <f>'průběžné výsledky jednotlivci'!B126</f>
        <v>0</v>
      </c>
      <c r="D126" s="94">
        <v>123</v>
      </c>
      <c r="E126" s="103" t="str">
        <f>IF(A126="X","X",VLOOKUP(D126,$A$4:$B183,2,FALSE))</f>
        <v>X</v>
      </c>
    </row>
    <row r="127" spans="1:5" ht="12.75">
      <c r="A127" s="101" t="str">
        <f>'průběžné výsledky jednotlivci'!J127</f>
        <v>X</v>
      </c>
      <c r="B127" s="102">
        <f>'průběžné výsledky jednotlivci'!B127</f>
        <v>0</v>
      </c>
      <c r="D127" s="94">
        <v>124</v>
      </c>
      <c r="E127" s="103" t="str">
        <f>IF(A127="X","X",VLOOKUP(D127,$A$4:$B184,2,FALSE))</f>
        <v>X</v>
      </c>
    </row>
    <row r="128" spans="1:5" ht="12.75">
      <c r="A128" s="101" t="str">
        <f>'průběžné výsledky jednotlivci'!J128</f>
        <v>X</v>
      </c>
      <c r="B128" s="102">
        <f>'průběžné výsledky jednotlivci'!B128</f>
        <v>0</v>
      </c>
      <c r="D128" s="94">
        <v>125</v>
      </c>
      <c r="E128" s="103" t="str">
        <f>IF(A128="X","X",VLOOKUP(D128,$A$4:$B185,2,FALSE))</f>
        <v>X</v>
      </c>
    </row>
    <row r="129" spans="1:5" ht="12.75">
      <c r="A129" s="101" t="str">
        <f>'průběžné výsledky jednotlivci'!J129</f>
        <v>X</v>
      </c>
      <c r="B129" s="102">
        <f>'průběžné výsledky jednotlivci'!B129</f>
        <v>0</v>
      </c>
      <c r="D129" s="94">
        <v>126</v>
      </c>
      <c r="E129" s="103" t="str">
        <f>IF(A129="X","X",VLOOKUP(D129,$A$4:$B186,2,FALSE))</f>
        <v>X</v>
      </c>
    </row>
    <row r="130" spans="1:5" ht="12.75">
      <c r="A130" s="101" t="str">
        <f>'průběžné výsledky jednotlivci'!J130</f>
        <v>X</v>
      </c>
      <c r="B130" s="102">
        <f>'průběžné výsledky jednotlivci'!B130</f>
        <v>0</v>
      </c>
      <c r="D130" s="94">
        <v>127</v>
      </c>
      <c r="E130" s="103" t="str">
        <f>IF(A130="X","X",VLOOKUP(D130,$A$4:$B187,2,FALSE))</f>
        <v>X</v>
      </c>
    </row>
    <row r="131" spans="1:5" ht="12.75">
      <c r="A131" s="101" t="str">
        <f>'průběžné výsledky jednotlivci'!J131</f>
        <v>X</v>
      </c>
      <c r="B131" s="102">
        <f>'průběžné výsledky jednotlivci'!B131</f>
        <v>0</v>
      </c>
      <c r="D131" s="94">
        <v>128</v>
      </c>
      <c r="E131" s="103" t="str">
        <f>IF(A131="X","X",VLOOKUP(D131,$A$4:$B188,2,FALSE))</f>
        <v>X</v>
      </c>
    </row>
    <row r="132" spans="1:5" ht="12.75">
      <c r="A132" s="101" t="str">
        <f>'průběžné výsledky jednotlivci'!J132</f>
        <v>X</v>
      </c>
      <c r="B132" s="102">
        <f>'průběžné výsledky jednotlivci'!B132</f>
        <v>0</v>
      </c>
      <c r="D132" s="94">
        <v>129</v>
      </c>
      <c r="E132" s="103" t="str">
        <f>IF(A132="X","X",VLOOKUP(D132,$A$4:$B189,2,FALSE))</f>
        <v>X</v>
      </c>
    </row>
    <row r="133" spans="1:5" ht="12.75">
      <c r="A133" s="101" t="str">
        <f>'průběžné výsledky jednotlivci'!J133</f>
        <v>X</v>
      </c>
      <c r="B133" s="102">
        <f>'průběžné výsledky jednotlivci'!B133</f>
        <v>0</v>
      </c>
      <c r="D133" s="94">
        <v>130</v>
      </c>
      <c r="E133" s="103" t="str">
        <f>IF(A133="X","X",VLOOKUP(D133,$A$4:$B190,2,FALSE))</f>
        <v>X</v>
      </c>
    </row>
    <row r="134" spans="1:5" ht="12.75">
      <c r="A134" s="101" t="str">
        <f>'průběžné výsledky jednotlivci'!J134</f>
        <v>X</v>
      </c>
      <c r="B134" s="102">
        <f>'průběžné výsledky jednotlivci'!B134</f>
        <v>0</v>
      </c>
      <c r="D134" s="94">
        <v>131</v>
      </c>
      <c r="E134" s="103" t="str">
        <f>IF(A134="X","X",VLOOKUP(D134,$A$4:$B191,2,FALSE))</f>
        <v>X</v>
      </c>
    </row>
    <row r="135" spans="1:5" ht="12.75">
      <c r="A135" s="101" t="str">
        <f>'průběžné výsledky jednotlivci'!J135</f>
        <v>X</v>
      </c>
      <c r="B135" s="102">
        <f>'průběžné výsledky jednotlivci'!B135</f>
        <v>0</v>
      </c>
      <c r="D135" s="94">
        <v>132</v>
      </c>
      <c r="E135" s="103" t="str">
        <f>IF(A135="X","X",VLOOKUP(D135,$A$4:$B192,2,FALSE))</f>
        <v>X</v>
      </c>
    </row>
    <row r="136" spans="1:5" ht="12.75">
      <c r="A136" s="101" t="str">
        <f>'průběžné výsledky jednotlivci'!J136</f>
        <v>X</v>
      </c>
      <c r="B136" s="102">
        <f>'průběžné výsledky jednotlivci'!B136</f>
        <v>0</v>
      </c>
      <c r="D136" s="94">
        <v>133</v>
      </c>
      <c r="E136" s="103" t="str">
        <f>IF(A136="X","X",VLOOKUP(D136,$A$4:$B193,2,FALSE))</f>
        <v>X</v>
      </c>
    </row>
    <row r="137" spans="1:5" ht="12.75">
      <c r="A137" s="101" t="str">
        <f>'průběžné výsledky jednotlivci'!J137</f>
        <v>X</v>
      </c>
      <c r="B137" s="102">
        <f>'průběžné výsledky jednotlivci'!B137</f>
        <v>0</v>
      </c>
      <c r="D137" s="94">
        <v>134</v>
      </c>
      <c r="E137" s="103" t="str">
        <f>IF(A137="X","X",VLOOKUP(D137,$A$4:$B194,2,FALSE))</f>
        <v>X</v>
      </c>
    </row>
    <row r="138" spans="1:5" ht="12.75">
      <c r="A138" s="101" t="str">
        <f>'průběžné výsledky jednotlivci'!J138</f>
        <v>X</v>
      </c>
      <c r="B138" s="102">
        <f>'průběžné výsledky jednotlivci'!B138</f>
        <v>0</v>
      </c>
      <c r="D138" s="94">
        <v>135</v>
      </c>
      <c r="E138" s="103" t="str">
        <f>IF(A138="X","X",VLOOKUP(D138,$A$4:$B195,2,FALSE))</f>
        <v>X</v>
      </c>
    </row>
    <row r="139" spans="1:5" ht="12.75">
      <c r="A139" s="101" t="str">
        <f>'průběžné výsledky jednotlivci'!J139</f>
        <v>X</v>
      </c>
      <c r="B139" s="102">
        <f>'průběžné výsledky jednotlivci'!B139</f>
        <v>0</v>
      </c>
      <c r="D139" s="94">
        <v>136</v>
      </c>
      <c r="E139" s="103" t="str">
        <f>IF(A139="X","X",VLOOKUP(D139,$A$4:$B196,2,FALSE))</f>
        <v>X</v>
      </c>
    </row>
    <row r="140" spans="1:5" ht="12.75">
      <c r="A140" s="101" t="str">
        <f>'průběžné výsledky jednotlivci'!J140</f>
        <v>X</v>
      </c>
      <c r="B140" s="102">
        <f>'průběžné výsledky jednotlivci'!B140</f>
        <v>0</v>
      </c>
      <c r="D140" s="94">
        <v>137</v>
      </c>
      <c r="E140" s="103" t="str">
        <f>IF(A140="X","X",VLOOKUP(D140,$A$4:$B197,2,FALSE))</f>
        <v>X</v>
      </c>
    </row>
    <row r="141" spans="1:5" ht="12.75">
      <c r="A141" s="101" t="str">
        <f>'průběžné výsledky jednotlivci'!J141</f>
        <v>X</v>
      </c>
      <c r="B141" s="102">
        <f>'průběžné výsledky jednotlivci'!B141</f>
        <v>0</v>
      </c>
      <c r="D141" s="94">
        <v>138</v>
      </c>
      <c r="E141" s="103" t="str">
        <f>IF(A141="X","X",VLOOKUP(D141,$A$4:$B198,2,FALSE))</f>
        <v>X</v>
      </c>
    </row>
    <row r="142" spans="1:5" ht="12.75">
      <c r="A142" s="101" t="str">
        <f>'průběžné výsledky jednotlivci'!J142</f>
        <v>X</v>
      </c>
      <c r="B142" s="102">
        <f>'průběžné výsledky jednotlivci'!B142</f>
        <v>0</v>
      </c>
      <c r="D142" s="94">
        <v>139</v>
      </c>
      <c r="E142" s="103" t="str">
        <f>IF(A142="X","X",VLOOKUP(D142,$A$4:$B199,2,FALSE))</f>
        <v>X</v>
      </c>
    </row>
    <row r="143" spans="1:5" ht="12.75">
      <c r="A143" s="101" t="str">
        <f>'průběžné výsledky jednotlivci'!J143</f>
        <v>X</v>
      </c>
      <c r="B143" s="102">
        <f>'průběžné výsledky jednotlivci'!B143</f>
        <v>0</v>
      </c>
      <c r="D143" s="94">
        <v>140</v>
      </c>
      <c r="E143" s="103" t="str">
        <f>IF(A143="X","X",VLOOKUP(D143,$A$4:$B200,2,FALSE))</f>
        <v>X</v>
      </c>
    </row>
    <row r="144" spans="1:5" ht="12.75">
      <c r="A144" s="101" t="str">
        <f>'průběžné výsledky jednotlivci'!J144</f>
        <v>X</v>
      </c>
      <c r="B144" s="102">
        <f>'průběžné výsledky jednotlivci'!B144</f>
        <v>0</v>
      </c>
      <c r="D144" s="94">
        <v>141</v>
      </c>
      <c r="E144" s="103" t="str">
        <f>IF(A144="X","X",VLOOKUP(D144,$A$4:$B201,2,FALSE))</f>
        <v>X</v>
      </c>
    </row>
    <row r="145" spans="1:5" ht="12.75">
      <c r="A145" s="101" t="str">
        <f>'průběžné výsledky jednotlivci'!J145</f>
        <v>X</v>
      </c>
      <c r="B145" s="102">
        <f>'průběžné výsledky jednotlivci'!B145</f>
        <v>0</v>
      </c>
      <c r="D145" s="94">
        <v>142</v>
      </c>
      <c r="E145" s="103" t="str">
        <f>IF(A145="X","X",VLOOKUP(D145,$A$4:$B202,2,FALSE))</f>
        <v>X</v>
      </c>
    </row>
    <row r="146" spans="1:5" ht="12.75">
      <c r="A146" s="101" t="str">
        <f>'průběžné výsledky jednotlivci'!J146</f>
        <v>X</v>
      </c>
      <c r="B146" s="102">
        <f>'průběžné výsledky jednotlivci'!B146</f>
        <v>0</v>
      </c>
      <c r="D146" s="94">
        <v>143</v>
      </c>
      <c r="E146" s="103" t="str">
        <f>IF(A146="X","X",VLOOKUP(D146,$A$4:$B203,2,FALSE))</f>
        <v>X</v>
      </c>
    </row>
    <row r="147" spans="1:5" ht="12.75">
      <c r="A147" s="101" t="str">
        <f>'průběžné výsledky jednotlivci'!J147</f>
        <v>X</v>
      </c>
      <c r="B147" s="102">
        <f>'průběžné výsledky jednotlivci'!B147</f>
        <v>0</v>
      </c>
      <c r="D147" s="94">
        <v>144</v>
      </c>
      <c r="E147" s="103" t="str">
        <f>IF(A147="X","X",VLOOKUP(D147,$A$4:$B204,2,FALSE))</f>
        <v>X</v>
      </c>
    </row>
    <row r="148" spans="1:5" ht="12.75">
      <c r="A148" s="101" t="str">
        <f>'průběžné výsledky jednotlivci'!J148</f>
        <v>X</v>
      </c>
      <c r="B148" s="102">
        <f>'průběžné výsledky jednotlivci'!B148</f>
        <v>0</v>
      </c>
      <c r="D148" s="94">
        <v>145</v>
      </c>
      <c r="E148" s="103" t="str">
        <f>IF(A148="X","X",VLOOKUP(D148,$A$4:$B205,2,FALSE))</f>
        <v>X</v>
      </c>
    </row>
    <row r="149" spans="1:5" ht="12.75">
      <c r="A149" s="101" t="str">
        <f>'průběžné výsledky jednotlivci'!J149</f>
        <v>X</v>
      </c>
      <c r="B149" s="102">
        <f>'průběžné výsledky jednotlivci'!B149</f>
        <v>0</v>
      </c>
      <c r="D149" s="94">
        <v>146</v>
      </c>
      <c r="E149" s="103" t="str">
        <f>IF(A149="X","X",VLOOKUP(D149,$A$4:$B206,2,FALSE))</f>
        <v>X</v>
      </c>
    </row>
    <row r="150" spans="1:5" ht="12.75">
      <c r="A150" s="101" t="str">
        <f>'průběžné výsledky jednotlivci'!J150</f>
        <v>X</v>
      </c>
      <c r="B150" s="102">
        <f>'průběžné výsledky jednotlivci'!B150</f>
        <v>0</v>
      </c>
      <c r="D150" s="94">
        <v>147</v>
      </c>
      <c r="E150" s="103" t="str">
        <f>IF(A150="X","X",VLOOKUP(D150,$A$4:$B207,2,FALSE))</f>
        <v>X</v>
      </c>
    </row>
    <row r="151" spans="1:5" ht="12.75">
      <c r="A151" s="101" t="str">
        <f>'průběžné výsledky jednotlivci'!J151</f>
        <v>X</v>
      </c>
      <c r="B151" s="102">
        <f>'průběžné výsledky jednotlivci'!B151</f>
        <v>0</v>
      </c>
      <c r="D151" s="94">
        <v>148</v>
      </c>
      <c r="E151" s="103" t="str">
        <f>IF(A151="X","X",VLOOKUP(D151,$A$4:$B208,2,FALSE))</f>
        <v>X</v>
      </c>
    </row>
    <row r="152" spans="1:5" ht="12.75">
      <c r="A152" s="101" t="str">
        <f>'průběžné výsledky jednotlivci'!J152</f>
        <v>X</v>
      </c>
      <c r="B152" s="102">
        <f>'průběžné výsledky jednotlivci'!B152</f>
        <v>0</v>
      </c>
      <c r="D152" s="94">
        <v>149</v>
      </c>
      <c r="E152" s="103" t="str">
        <f>IF(A152="X","X",VLOOKUP(D152,$A$4:$B209,2,FALSE))</f>
        <v>X</v>
      </c>
    </row>
    <row r="153" spans="1:5" ht="12.75">
      <c r="A153" s="101" t="str">
        <f>'průběžné výsledky jednotlivci'!J153</f>
        <v>X</v>
      </c>
      <c r="B153" s="102">
        <f>'průběžné výsledky jednotlivci'!B153</f>
        <v>0</v>
      </c>
      <c r="D153" s="94">
        <v>150</v>
      </c>
      <c r="E153" s="103" t="str">
        <f>IF(A153="X","X",VLOOKUP(D153,$A$4:$B210,2,FALSE))</f>
        <v>X</v>
      </c>
    </row>
    <row r="154" spans="1:5" ht="12.75">
      <c r="A154" s="101" t="str">
        <f>'průběžné výsledky jednotlivci'!J154</f>
        <v>X</v>
      </c>
      <c r="B154" s="102">
        <f>'průběžné výsledky jednotlivci'!B154</f>
        <v>0</v>
      </c>
      <c r="D154" s="94">
        <v>151</v>
      </c>
      <c r="E154" s="103" t="str">
        <f>IF(A154="X","X",VLOOKUP(D154,$A$4:$B211,2,FALSE))</f>
        <v>X</v>
      </c>
    </row>
    <row r="155" spans="1:5" ht="12.75">
      <c r="A155" s="101" t="str">
        <f>'průběžné výsledky jednotlivci'!J155</f>
        <v>X</v>
      </c>
      <c r="B155" s="102">
        <f>'průběžné výsledky jednotlivci'!B155</f>
        <v>0</v>
      </c>
      <c r="D155" s="94">
        <v>152</v>
      </c>
      <c r="E155" s="103" t="str">
        <f>IF(A155="X","X",VLOOKUP(D155,$A$4:$B212,2,FALSE))</f>
        <v>X</v>
      </c>
    </row>
    <row r="156" spans="1:5" ht="12.75">
      <c r="A156" s="101" t="str">
        <f>'průběžné výsledky jednotlivci'!J156</f>
        <v>X</v>
      </c>
      <c r="B156" s="102">
        <f>'průběžné výsledky jednotlivci'!B156</f>
        <v>0</v>
      </c>
      <c r="D156" s="94">
        <v>153</v>
      </c>
      <c r="E156" s="103" t="str">
        <f>IF(A156="X","X",VLOOKUP(D156,$A$4:$B213,2,FALSE))</f>
        <v>X</v>
      </c>
    </row>
    <row r="157" spans="1:5" ht="12.75">
      <c r="A157" s="101" t="str">
        <f>'průběžné výsledky jednotlivci'!J157</f>
        <v>X</v>
      </c>
      <c r="B157" s="102">
        <f>'průběžné výsledky jednotlivci'!B157</f>
        <v>0</v>
      </c>
      <c r="D157" s="94">
        <v>154</v>
      </c>
      <c r="E157" s="103" t="str">
        <f>IF(A157="X","X",VLOOKUP(D157,$A$4:$B214,2,FALSE))</f>
        <v>X</v>
      </c>
    </row>
    <row r="158" spans="1:5" ht="12.75">
      <c r="A158" s="101" t="str">
        <f>'průběžné výsledky jednotlivci'!J158</f>
        <v>X</v>
      </c>
      <c r="B158" s="102">
        <f>'průběžné výsledky jednotlivci'!B158</f>
        <v>0</v>
      </c>
      <c r="D158" s="94">
        <v>155</v>
      </c>
      <c r="E158" s="103" t="str">
        <f>IF(A158="X","X",VLOOKUP(D158,$A$4:$B215,2,FALSE))</f>
        <v>X</v>
      </c>
    </row>
    <row r="159" spans="1:5" ht="12.75">
      <c r="A159" s="101" t="str">
        <f>'průběžné výsledky jednotlivci'!J159</f>
        <v>X</v>
      </c>
      <c r="B159" s="102">
        <f>'průběžné výsledky jednotlivci'!B159</f>
        <v>0</v>
      </c>
      <c r="D159" s="94">
        <v>156</v>
      </c>
      <c r="E159" s="103" t="str">
        <f>IF(A159="X","X",VLOOKUP(D159,$A$4:$B216,2,FALSE))</f>
        <v>X</v>
      </c>
    </row>
    <row r="160" spans="1:5" ht="12.75">
      <c r="A160" s="101" t="str">
        <f>'průběžné výsledky jednotlivci'!J160</f>
        <v>X</v>
      </c>
      <c r="B160" s="102">
        <f>'průběžné výsledky jednotlivci'!B160</f>
        <v>0</v>
      </c>
      <c r="D160" s="94">
        <v>157</v>
      </c>
      <c r="E160" s="103" t="str">
        <f>IF(A160="X","X",VLOOKUP(D160,$A$4:$B217,2,FALSE))</f>
        <v>X</v>
      </c>
    </row>
    <row r="161" spans="1:5" ht="12.75">
      <c r="A161" s="101" t="str">
        <f>'průběžné výsledky jednotlivci'!J161</f>
        <v>X</v>
      </c>
      <c r="B161" s="102">
        <f>'průběžné výsledky jednotlivci'!B161</f>
        <v>0</v>
      </c>
      <c r="D161" s="94">
        <v>158</v>
      </c>
      <c r="E161" s="103" t="str">
        <f>IF(A161="X","X",VLOOKUP(D161,$A$4:$B218,2,FALSE))</f>
        <v>X</v>
      </c>
    </row>
    <row r="162" spans="1:5" ht="12.75">
      <c r="A162" s="101" t="str">
        <f>'průběžné výsledky jednotlivci'!J162</f>
        <v>X</v>
      </c>
      <c r="B162" s="102">
        <f>'průběžné výsledky jednotlivci'!B162</f>
        <v>0</v>
      </c>
      <c r="D162" s="94">
        <v>159</v>
      </c>
      <c r="E162" s="103" t="str">
        <f>IF(A162="X","X",VLOOKUP(D162,$A$4:$B219,2,FALSE))</f>
        <v>X</v>
      </c>
    </row>
    <row r="163" spans="1:5" ht="12.75">
      <c r="A163" s="101" t="str">
        <f>'průběžné výsledky jednotlivci'!J163</f>
        <v>X</v>
      </c>
      <c r="B163" s="102">
        <f>'průběžné výsledky jednotlivci'!B163</f>
        <v>0</v>
      </c>
      <c r="D163" s="94">
        <v>160</v>
      </c>
      <c r="E163" s="103" t="str">
        <f>IF(A163="X","X",VLOOKUP(D163,$A$4:$B220,2,FALSE))</f>
        <v>X</v>
      </c>
    </row>
    <row r="164" spans="1:5" ht="12.75">
      <c r="A164" s="101" t="str">
        <f>'průběžné výsledky jednotlivci'!J164</f>
        <v>X</v>
      </c>
      <c r="B164" s="102">
        <f>'průběžné výsledky jednotlivci'!B164</f>
        <v>0</v>
      </c>
      <c r="D164" s="94">
        <v>161</v>
      </c>
      <c r="E164" s="103" t="str">
        <f>IF(A164="X","X",VLOOKUP(D164,$A$4:$B221,2,FALSE))</f>
        <v>X</v>
      </c>
    </row>
    <row r="165" spans="1:5" ht="12.75">
      <c r="A165" s="101" t="str">
        <f>'průběžné výsledky jednotlivci'!J165</f>
        <v>X</v>
      </c>
      <c r="B165" s="102">
        <f>'průběžné výsledky jednotlivci'!B165</f>
        <v>0</v>
      </c>
      <c r="D165" s="94">
        <v>162</v>
      </c>
      <c r="E165" s="103" t="str">
        <f>IF(A165="X","X",VLOOKUP(D165,$A$4:$B222,2,FALSE))</f>
        <v>X</v>
      </c>
    </row>
    <row r="166" spans="1:5" ht="12.75">
      <c r="A166" s="101" t="str">
        <f>'průběžné výsledky jednotlivci'!J166</f>
        <v>X</v>
      </c>
      <c r="B166" s="102">
        <f>'průběžné výsledky jednotlivci'!B166</f>
        <v>0</v>
      </c>
      <c r="D166" s="94">
        <v>163</v>
      </c>
      <c r="E166" s="103" t="str">
        <f>IF(A166="X","X",VLOOKUP(D166,$A$4:$B223,2,FALSE))</f>
        <v>X</v>
      </c>
    </row>
    <row r="167" spans="1:5" ht="12.75">
      <c r="A167" s="101" t="str">
        <f>'průběžné výsledky jednotlivci'!J167</f>
        <v>X</v>
      </c>
      <c r="B167" s="102">
        <f>'průběžné výsledky jednotlivci'!B167</f>
        <v>0</v>
      </c>
      <c r="D167" s="94">
        <v>164</v>
      </c>
      <c r="E167" s="103" t="str">
        <f>IF(A167="X","X",VLOOKUP(D167,$A$4:$B224,2,FALSE))</f>
        <v>X</v>
      </c>
    </row>
    <row r="168" spans="1:5" ht="12.75">
      <c r="A168" s="101" t="str">
        <f>'průběžné výsledky jednotlivci'!J168</f>
        <v>X</v>
      </c>
      <c r="B168" s="102">
        <f>'průběžné výsledky jednotlivci'!B168</f>
        <v>0</v>
      </c>
      <c r="D168" s="94">
        <v>165</v>
      </c>
      <c r="E168" s="103" t="str">
        <f>IF(A168="X","X",VLOOKUP(D168,$A$4:$B225,2,FALSE))</f>
        <v>X</v>
      </c>
    </row>
    <row r="169" spans="1:5" ht="12.75">
      <c r="A169" s="101" t="str">
        <f>'průběžné výsledky jednotlivci'!J169</f>
        <v>X</v>
      </c>
      <c r="B169" s="102">
        <f>'průběžné výsledky jednotlivci'!B169</f>
        <v>0</v>
      </c>
      <c r="D169" s="94">
        <v>166</v>
      </c>
      <c r="E169" s="103" t="str">
        <f>IF(A169="X","X",VLOOKUP(D169,$A$4:$B226,2,FALSE))</f>
        <v>X</v>
      </c>
    </row>
    <row r="170" spans="1:5" ht="12.75">
      <c r="A170" s="101" t="str">
        <f>'průběžné výsledky jednotlivci'!J170</f>
        <v>X</v>
      </c>
      <c r="B170" s="102">
        <f>'průběžné výsledky jednotlivci'!B170</f>
        <v>0</v>
      </c>
      <c r="D170" s="94">
        <v>167</v>
      </c>
      <c r="E170" s="103" t="str">
        <f>IF(A170="X","X",VLOOKUP(D170,$A$4:$B227,2,FALSE))</f>
        <v>X</v>
      </c>
    </row>
    <row r="171" spans="1:5" ht="12.75">
      <c r="A171" s="101" t="str">
        <f>'průběžné výsledky jednotlivci'!J171</f>
        <v>X</v>
      </c>
      <c r="B171" s="102">
        <f>'průběžné výsledky jednotlivci'!B171</f>
        <v>0</v>
      </c>
      <c r="D171" s="94">
        <v>168</v>
      </c>
      <c r="E171" s="103" t="str">
        <f>IF(A171="X","X",VLOOKUP(D171,$A$4:$B228,2,FALSE))</f>
        <v>X</v>
      </c>
    </row>
    <row r="172" spans="1:5" ht="12.75">
      <c r="A172" s="101" t="str">
        <f>'průběžné výsledky jednotlivci'!J172</f>
        <v>X</v>
      </c>
      <c r="B172" s="102">
        <f>'průběžné výsledky jednotlivci'!B172</f>
        <v>0</v>
      </c>
      <c r="D172" s="94">
        <v>169</v>
      </c>
      <c r="E172" s="103" t="str">
        <f>IF(A172="X","X",VLOOKUP(D172,$A$4:$B229,2,FALSE))</f>
        <v>X</v>
      </c>
    </row>
    <row r="173" spans="1:5" ht="12.75">
      <c r="A173" s="101" t="str">
        <f>'průběžné výsledky jednotlivci'!J173</f>
        <v>X</v>
      </c>
      <c r="B173" s="102">
        <f>'průběžné výsledky jednotlivci'!B173</f>
        <v>0</v>
      </c>
      <c r="D173" s="94">
        <v>170</v>
      </c>
      <c r="E173" s="103" t="str">
        <f>IF(A173="X","X",VLOOKUP(D173,$A$4:$B230,2,FALSE))</f>
        <v>X</v>
      </c>
    </row>
    <row r="174" spans="1:5" ht="12.75">
      <c r="A174" s="101" t="str">
        <f>'průběžné výsledky jednotlivci'!J174</f>
        <v>X</v>
      </c>
      <c r="B174" s="102">
        <f>'průběžné výsledky jednotlivci'!B174</f>
        <v>0</v>
      </c>
      <c r="D174" s="94">
        <v>171</v>
      </c>
      <c r="E174" s="103" t="str">
        <f>IF(A174="X","X",VLOOKUP(D174,$A$4:$B231,2,FALSE))</f>
        <v>X</v>
      </c>
    </row>
    <row r="175" spans="1:5" ht="12.75">
      <c r="A175" s="101" t="str">
        <f>'průběžné výsledky jednotlivci'!J175</f>
        <v>X</v>
      </c>
      <c r="B175" s="102">
        <f>'průběžné výsledky jednotlivci'!B175</f>
        <v>0</v>
      </c>
      <c r="D175" s="94">
        <v>172</v>
      </c>
      <c r="E175" s="103" t="str">
        <f>IF(A175="X","X",VLOOKUP(D175,$A$4:$B232,2,FALSE))</f>
        <v>X</v>
      </c>
    </row>
    <row r="176" spans="1:5" ht="12.75">
      <c r="A176" s="101" t="str">
        <f>'průběžné výsledky jednotlivci'!J176</f>
        <v>X</v>
      </c>
      <c r="B176" s="102">
        <f>'průběžné výsledky jednotlivci'!B176</f>
        <v>0</v>
      </c>
      <c r="D176" s="94">
        <v>173</v>
      </c>
      <c r="E176" s="103" t="str">
        <f>IF(A176="X","X",VLOOKUP(D176,$A$4:$B233,2,FALSE))</f>
        <v>X</v>
      </c>
    </row>
    <row r="177" spans="1:5" ht="12.75">
      <c r="A177" s="101" t="str">
        <f>'průběžné výsledky jednotlivci'!J177</f>
        <v>X</v>
      </c>
      <c r="B177" s="102">
        <f>'průběžné výsledky jednotlivci'!B177</f>
        <v>0</v>
      </c>
      <c r="D177" s="94">
        <v>174</v>
      </c>
      <c r="E177" s="103" t="str">
        <f>IF(A177="X","X",VLOOKUP(D177,$A$4:$B234,2,FALSE))</f>
        <v>X</v>
      </c>
    </row>
    <row r="178" spans="1:5" ht="12.75">
      <c r="A178" s="101" t="str">
        <f>'průběžné výsledky jednotlivci'!J178</f>
        <v>X</v>
      </c>
      <c r="B178" s="102">
        <f>'průběžné výsledky jednotlivci'!B178</f>
        <v>0</v>
      </c>
      <c r="D178" s="94">
        <v>175</v>
      </c>
      <c r="E178" s="103" t="str">
        <f>IF(A178="X","X",VLOOKUP(D178,$A$4:$B235,2,FALSE))</f>
        <v>X</v>
      </c>
    </row>
    <row r="179" spans="1:5" ht="12.75">
      <c r="A179" s="101" t="str">
        <f>'průběžné výsledky jednotlivci'!J179</f>
        <v>X</v>
      </c>
      <c r="B179" s="102">
        <f>'průběžné výsledky jednotlivci'!B179</f>
        <v>0</v>
      </c>
      <c r="D179" s="94">
        <v>176</v>
      </c>
      <c r="E179" s="103" t="str">
        <f>IF(A179="X","X",VLOOKUP(D179,$A$4:$B236,2,FALSE))</f>
        <v>X</v>
      </c>
    </row>
    <row r="180" spans="1:5" ht="12.75">
      <c r="A180" s="101" t="str">
        <f>'průběžné výsledky jednotlivci'!J180</f>
        <v>X</v>
      </c>
      <c r="B180" s="102">
        <f>'průběžné výsledky jednotlivci'!B180</f>
        <v>0</v>
      </c>
      <c r="D180" s="94">
        <v>177</v>
      </c>
      <c r="E180" s="103" t="str">
        <f>IF(A180="X","X",VLOOKUP(D180,$A$4:$B237,2,FALSE))</f>
        <v>X</v>
      </c>
    </row>
    <row r="181" spans="1:5" ht="12.75">
      <c r="A181" s="101" t="str">
        <f>'průběžné výsledky jednotlivci'!J181</f>
        <v>X</v>
      </c>
      <c r="B181" s="102">
        <f>'průběžné výsledky jednotlivci'!B181</f>
        <v>0</v>
      </c>
      <c r="D181" s="94">
        <v>178</v>
      </c>
      <c r="E181" s="103" t="str">
        <f>IF(A181="X","X",VLOOKUP(D181,$A$4:$B238,2,FALSE))</f>
        <v>X</v>
      </c>
    </row>
    <row r="182" spans="1:5" ht="12.75">
      <c r="A182" s="101" t="str">
        <f>'průběžné výsledky jednotlivci'!J182</f>
        <v>X</v>
      </c>
      <c r="B182" s="102">
        <f>'průběžné výsledky jednotlivci'!B182</f>
        <v>0</v>
      </c>
      <c r="D182" s="94">
        <v>179</v>
      </c>
      <c r="E182" s="103" t="str">
        <f>IF(A182="X","X",VLOOKUP(D182,$A$4:$B239,2,FALSE))</f>
        <v>X</v>
      </c>
    </row>
    <row r="183" spans="1:5" ht="12.75">
      <c r="A183" s="101" t="str">
        <f>'průběžné výsledky jednotlivci'!J183</f>
        <v>X</v>
      </c>
      <c r="B183" s="102">
        <f>'průběžné výsledky jednotlivci'!B183</f>
        <v>0</v>
      </c>
      <c r="D183" s="94">
        <v>180</v>
      </c>
      <c r="E183" s="103" t="str">
        <f>IF(A183="X","X",VLOOKUP(D183,$A$4:$B240,2,FALSE))</f>
        <v>X</v>
      </c>
    </row>
  </sheetData>
  <sheetProtection/>
  <mergeCells count="3">
    <mergeCell ref="A2:B2"/>
    <mergeCell ref="D2:E2"/>
    <mergeCell ref="D1:E1"/>
  </mergeCells>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362"/>
  <sheetViews>
    <sheetView zoomScalePageLayoutView="0" workbookViewId="0" topLeftCell="A4">
      <selection activeCell="P33" sqref="P33"/>
    </sheetView>
  </sheetViews>
  <sheetFormatPr defaultColWidth="9.00390625" defaultRowHeight="12.75"/>
  <cols>
    <col min="1" max="1" width="4.25390625" style="19" customWidth="1"/>
    <col min="2" max="2" width="21.375" style="17" customWidth="1"/>
    <col min="3" max="3" width="18.125" style="18" bestFit="1" customWidth="1"/>
    <col min="4" max="4" width="11.375" style="16" customWidth="1"/>
    <col min="5" max="5" width="5.375" style="16" bestFit="1" customWidth="1"/>
    <col min="6" max="6" width="4.00390625" style="16" customWidth="1"/>
    <col min="7" max="7" width="13.375" style="16" customWidth="1"/>
    <col min="8" max="8" width="4.375" style="43" customWidth="1"/>
    <col min="9" max="9" width="9.125" style="19" customWidth="1"/>
    <col min="10" max="10" width="18.125" style="20" bestFit="1" customWidth="1"/>
    <col min="11" max="11" width="15.00390625" style="19" bestFit="1" customWidth="1"/>
    <col min="12" max="12" width="8.00390625" style="19" customWidth="1"/>
    <col min="13" max="13" width="3.25390625" style="16" customWidth="1"/>
    <col min="14" max="14" width="5.875" style="19" bestFit="1" customWidth="1"/>
    <col min="15" max="15" width="23.875" style="16" bestFit="1" customWidth="1"/>
    <col min="16" max="16" width="11.375" style="16" customWidth="1"/>
    <col min="17" max="17" width="10.125" style="16" customWidth="1"/>
    <col min="18" max="16384" width="9.125" style="16" customWidth="1"/>
  </cols>
  <sheetData>
    <row r="1" spans="2:12" ht="18">
      <c r="B1" s="15" t="s">
        <v>7</v>
      </c>
      <c r="C1" s="144" t="s">
        <v>157</v>
      </c>
      <c r="D1" s="144"/>
      <c r="E1" s="144"/>
      <c r="F1" s="144"/>
      <c r="G1" s="144"/>
      <c r="H1" s="144"/>
      <c r="I1" s="144"/>
      <c r="J1" s="144"/>
      <c r="K1" s="144"/>
      <c r="L1" s="144"/>
    </row>
    <row r="2" ht="13.5" thickBot="1">
      <c r="Q2" s="19"/>
    </row>
    <row r="3" spans="9:17" ht="24.75" thickBot="1">
      <c r="I3" s="21" t="s">
        <v>142</v>
      </c>
      <c r="J3" s="22" t="s">
        <v>5</v>
      </c>
      <c r="K3" s="23" t="s">
        <v>6</v>
      </c>
      <c r="L3" s="24" t="s">
        <v>141</v>
      </c>
      <c r="N3" s="79" t="s">
        <v>148</v>
      </c>
      <c r="O3" s="80" t="s">
        <v>151</v>
      </c>
      <c r="P3" s="81" t="s">
        <v>12</v>
      </c>
      <c r="Q3" s="82" t="s">
        <v>145</v>
      </c>
    </row>
    <row r="4" spans="2:17" ht="12.75">
      <c r="B4" s="17" t="s">
        <v>19</v>
      </c>
      <c r="C4" s="17" t="str">
        <f>'Seznam družstev'!B3</f>
        <v>Sokolov A</v>
      </c>
      <c r="D4" s="16" t="s">
        <v>94</v>
      </c>
      <c r="G4" s="16" t="s">
        <v>3</v>
      </c>
      <c r="I4" s="25">
        <v>1</v>
      </c>
      <c r="J4" s="26" t="str">
        <f>'Seznam družstev'!B3</f>
        <v>Sokolov A</v>
      </c>
      <c r="K4" s="27" t="str">
        <f>IF(D8&gt;0,D8,"X")</f>
        <v>DISK</v>
      </c>
      <c r="L4" s="28">
        <f>IF(K4="X",,IF(K4="DISK",CEILING(COUNTA($J$4:$J$63)-COUNTIF($J$4:$J$63,"=0")-COUNTIF($K$4:$K$63,"disk")/2,1),RANK(K4,$K$4:$K$63,1)))</f>
        <v>13</v>
      </c>
      <c r="N4" s="84">
        <v>1</v>
      </c>
      <c r="O4" s="85" t="str">
        <f>VLOOKUP(N4,'Seznam družstev'!$C$2:$D$183,2,FALSE)</f>
        <v>Kapr Stanislav</v>
      </c>
      <c r="P4" s="86">
        <f>IF(O4&gt;0,VLOOKUP(N4,$F$5:$G$361,2,FALSE),"X")</f>
        <v>0.0012106481481481482</v>
      </c>
      <c r="Q4" s="87">
        <f>IF(P4="X",,IF(P4="DISK",CEILING(COUNTA($O$4:$O$183)-COUNTIF($O$4:$O$183,"=0")-COUNTIF($P$4:$P$183,"disk")/2,1),RANK(P4,$P$4:$P$183,1)))</f>
        <v>19</v>
      </c>
    </row>
    <row r="5" spans="1:17" ht="12.75">
      <c r="A5" s="19">
        <v>1</v>
      </c>
      <c r="B5" s="17" t="str">
        <f>VLOOKUP(A5,'Seznam družstev'!$C$2:$D$183,2,FALSE)</f>
        <v>Kapr Stanislav</v>
      </c>
      <c r="C5" s="18" t="s">
        <v>0</v>
      </c>
      <c r="D5" s="29">
        <v>0.0012106481481481482</v>
      </c>
      <c r="E5" s="29"/>
      <c r="F5" s="19">
        <f>A5</f>
        <v>1</v>
      </c>
      <c r="G5" s="30">
        <f>IF(E5="DISK","DISK",D5)</f>
        <v>0.0012106481481481482</v>
      </c>
      <c r="I5" s="31">
        <v>2</v>
      </c>
      <c r="J5" s="32" t="str">
        <f>'Seznam družstev'!B6</f>
        <v>Sokolov B</v>
      </c>
      <c r="K5" s="33">
        <f>IF(D14&gt;0,D14,"X")</f>
        <v>0.003592592592592593</v>
      </c>
      <c r="L5" s="34">
        <f aca="true" t="shared" si="0" ref="L5:L63">IF(K5="X",,IF(K5="DISK",CEILING(COUNTA($J$4:$J$63)-COUNTIF($J$4:$J$63,"=0")-COUNTIF($K$4:$K$63,"disk")/2,1),RANK(K5,$K$4:$K$63,1)))</f>
        <v>6</v>
      </c>
      <c r="N5" s="31">
        <v>2</v>
      </c>
      <c r="O5" s="32" t="str">
        <f>VLOOKUP(N5,'Seznam družstev'!$C$2:$D$183,2,FALSE)</f>
        <v>Walta Pavel</v>
      </c>
      <c r="P5" s="83">
        <f aca="true" t="shared" si="1" ref="P5:P68">IF(O5&gt;0,VLOOKUP(N5,$F$5:$G$361,2,FALSE),"X")</f>
        <v>0.0013148148148148147</v>
      </c>
      <c r="Q5" s="34">
        <f aca="true" t="shared" si="2" ref="Q5:Q68">IF(P5="X",,IF(P5="DISK",CEILING(COUNTA($O$4:$O$183)-COUNTIF($O$4:$O$183,"=0")-COUNTIF($P$4:$P$183,"disk")/2,1),RANK(P5,$P$4:$P$183,1)))</f>
        <v>30</v>
      </c>
    </row>
    <row r="6" spans="1:17" ht="12.75">
      <c r="A6" s="19">
        <v>2</v>
      </c>
      <c r="B6" s="17" t="str">
        <f>VLOOKUP(A6,'Seznam družstev'!$C$2:$D$183,2,FALSE)</f>
        <v>Walta Pavel</v>
      </c>
      <c r="C6" s="18" t="s">
        <v>1</v>
      </c>
      <c r="D6" s="29">
        <v>0.002525462962962963</v>
      </c>
      <c r="E6" s="29"/>
      <c r="F6" s="19">
        <f>A6</f>
        <v>2</v>
      </c>
      <c r="G6" s="30">
        <f>IF(E6="DISK","DISK",D6-D5)</f>
        <v>0.0013148148148148147</v>
      </c>
      <c r="I6" s="31">
        <v>3</v>
      </c>
      <c r="J6" s="32" t="str">
        <f>'Seznam družstev'!B9</f>
        <v>Ústí nad Labem 1</v>
      </c>
      <c r="K6" s="33">
        <f>IF(D20&gt;0,D20,"X")</f>
        <v>0.0033820601851851854</v>
      </c>
      <c r="L6" s="34">
        <f t="shared" si="0"/>
        <v>5</v>
      </c>
      <c r="N6" s="31">
        <v>3</v>
      </c>
      <c r="O6" s="32" t="str">
        <f>VLOOKUP(N6,'Seznam družstev'!$C$2:$D$183,2,FALSE)</f>
        <v>Losmann Richard</v>
      </c>
      <c r="P6" s="83" t="str">
        <f t="shared" si="1"/>
        <v>DISK</v>
      </c>
      <c r="Q6" s="34">
        <f t="shared" si="2"/>
        <v>39</v>
      </c>
    </row>
    <row r="7" spans="1:17" ht="13.5" thickBot="1">
      <c r="A7" s="19">
        <v>3</v>
      </c>
      <c r="B7" s="17" t="str">
        <f>VLOOKUP(A7,'Seznam družstev'!$C$2:$D$183,2,FALSE)</f>
        <v>Losmann Richard</v>
      </c>
      <c r="C7" s="18" t="s">
        <v>140</v>
      </c>
      <c r="D7" s="29">
        <v>0.0037361111111111106</v>
      </c>
      <c r="E7" s="29" t="s">
        <v>214</v>
      </c>
      <c r="F7" s="19">
        <f>A7</f>
        <v>3</v>
      </c>
      <c r="G7" s="30" t="str">
        <f>IF(E7="DISK","DISK",D7-D6)</f>
        <v>DISK</v>
      </c>
      <c r="I7" s="31">
        <v>4</v>
      </c>
      <c r="J7" s="32" t="str">
        <f>'Seznam družstev'!B12</f>
        <v>Ústí nad Labem 2</v>
      </c>
      <c r="K7" s="33">
        <f>IF(D26&gt;0,D26,"X")</f>
        <v>0.004005671296296296</v>
      </c>
      <c r="L7" s="34">
        <f t="shared" si="0"/>
        <v>10</v>
      </c>
      <c r="N7" s="31">
        <v>4</v>
      </c>
      <c r="O7" s="32" t="str">
        <f>VLOOKUP(N7,'Seznam družstev'!$C$2:$D$183,2,FALSE)</f>
        <v>Fuska Štefan</v>
      </c>
      <c r="P7" s="83">
        <f t="shared" si="1"/>
        <v>0.0011643518518518522</v>
      </c>
      <c r="Q7" s="34">
        <f t="shared" si="2"/>
        <v>18</v>
      </c>
    </row>
    <row r="8" spans="3:17" ht="13.5" thickBot="1">
      <c r="C8" s="35" t="s">
        <v>2</v>
      </c>
      <c r="D8" s="36" t="str">
        <f>IF(OR(E5="DISK",E6="DISK",E7="DISK"),"DISK",D7)</f>
        <v>DISK</v>
      </c>
      <c r="E8" s="37"/>
      <c r="F8" s="78"/>
      <c r="G8" s="37"/>
      <c r="I8" s="31">
        <v>5</v>
      </c>
      <c r="J8" s="32" t="str">
        <f>'Seznam družstev'!B15</f>
        <v>Brno-město A</v>
      </c>
      <c r="K8" s="33">
        <f>IF(D32&gt;0,D32,"X")</f>
        <v>0.0033396990740740735</v>
      </c>
      <c r="L8" s="34">
        <f t="shared" si="0"/>
        <v>4</v>
      </c>
      <c r="N8" s="31">
        <v>5</v>
      </c>
      <c r="O8" s="32" t="str">
        <f>VLOOKUP(N8,'Seznam družstev'!$C$2:$D$183,2,FALSE)</f>
        <v>Macur Matyáš</v>
      </c>
      <c r="P8" s="83">
        <f t="shared" si="1"/>
        <v>0.0013379629629629629</v>
      </c>
      <c r="Q8" s="34">
        <f t="shared" si="2"/>
        <v>31</v>
      </c>
    </row>
    <row r="9" spans="3:17" ht="12.75">
      <c r="C9" s="17"/>
      <c r="F9" s="19"/>
      <c r="I9" s="31">
        <v>6</v>
      </c>
      <c r="J9" s="32" t="str">
        <f>'Seznam družstev'!B18</f>
        <v>Brno-město B</v>
      </c>
      <c r="K9" s="33">
        <f>IF(D38&gt;0,D38,"X")</f>
        <v>0.003964814814814815</v>
      </c>
      <c r="L9" s="34">
        <f t="shared" si="0"/>
        <v>9</v>
      </c>
      <c r="N9" s="31">
        <v>6</v>
      </c>
      <c r="O9" s="32" t="str">
        <f>VLOOKUP(N9,'Seznam družstev'!$C$2:$D$183,2,FALSE)</f>
        <v>Černý Ondřej</v>
      </c>
      <c r="P9" s="83">
        <f t="shared" si="1"/>
        <v>0.001090277777777778</v>
      </c>
      <c r="Q9" s="34">
        <f t="shared" si="2"/>
        <v>11</v>
      </c>
    </row>
    <row r="10" spans="2:17" ht="12.75">
      <c r="B10" s="17" t="s">
        <v>20</v>
      </c>
      <c r="C10" s="17" t="str">
        <f>'Seznam družstev'!B6</f>
        <v>Sokolov B</v>
      </c>
      <c r="D10" s="16" t="s">
        <v>94</v>
      </c>
      <c r="G10" s="16" t="s">
        <v>3</v>
      </c>
      <c r="I10" s="31">
        <v>7</v>
      </c>
      <c r="J10" s="32" t="str">
        <f>'Seznam družstev'!B21</f>
        <v>Klatovy</v>
      </c>
      <c r="K10" s="33">
        <f>IF(D44&gt;0,D44,"X")</f>
        <v>0.0037074074074074075</v>
      </c>
      <c r="L10" s="34">
        <f t="shared" si="0"/>
        <v>7</v>
      </c>
      <c r="N10" s="31">
        <v>7</v>
      </c>
      <c r="O10" s="32" t="str">
        <f>VLOOKUP(N10,'Seznam družstev'!$C$2:$D$183,2,FALSE)</f>
        <v>Švec Josef</v>
      </c>
      <c r="P10" s="83">
        <f t="shared" si="1"/>
        <v>0.0010872685185185184</v>
      </c>
      <c r="Q10" s="34">
        <f t="shared" si="2"/>
        <v>10</v>
      </c>
    </row>
    <row r="11" spans="1:17" ht="12.75">
      <c r="A11" s="19">
        <v>5</v>
      </c>
      <c r="B11" s="17" t="str">
        <f>VLOOKUP(A11,'Seznam družstev'!$C$2:$D$183,2,FALSE)</f>
        <v>Macur Matyáš</v>
      </c>
      <c r="C11" s="18" t="s">
        <v>0</v>
      </c>
      <c r="D11" s="29">
        <v>0.0013379629629629629</v>
      </c>
      <c r="E11" s="29"/>
      <c r="F11" s="19">
        <f>A11</f>
        <v>5</v>
      </c>
      <c r="G11" s="30">
        <f>IF(E11="DISK","DISK",D11)</f>
        <v>0.0013379629629629629</v>
      </c>
      <c r="I11" s="31">
        <v>8</v>
      </c>
      <c r="J11" s="32" t="str">
        <f>'Seznam družstev'!B24</f>
        <v>Brno - střed</v>
      </c>
      <c r="K11" s="33">
        <f>IF(D50&gt;0,D50,"X")</f>
        <v>0.0030782407407407408</v>
      </c>
      <c r="L11" s="34">
        <f t="shared" si="0"/>
        <v>1</v>
      </c>
      <c r="N11" s="31">
        <v>8</v>
      </c>
      <c r="O11" s="32" t="str">
        <f>VLOOKUP(N11,'Seznam družstev'!$C$2:$D$183,2,FALSE)</f>
        <v>Siládi Jiří</v>
      </c>
      <c r="P11" s="83">
        <f t="shared" si="1"/>
        <v>0.001233101851851852</v>
      </c>
      <c r="Q11" s="34">
        <f t="shared" si="2"/>
        <v>22</v>
      </c>
    </row>
    <row r="12" spans="1:17" ht="12.75">
      <c r="A12" s="19">
        <v>6</v>
      </c>
      <c r="B12" s="17" t="str">
        <f>VLOOKUP(A12,'Seznam družstev'!$C$2:$D$183,2,FALSE)</f>
        <v>Černý Ondřej</v>
      </c>
      <c r="C12" s="18" t="s">
        <v>1</v>
      </c>
      <c r="D12" s="29">
        <v>0.002428240740740741</v>
      </c>
      <c r="E12" s="29"/>
      <c r="F12" s="19">
        <f>A12</f>
        <v>6</v>
      </c>
      <c r="G12" s="30">
        <f>IF(E12="DISK","DISK",D12-D11)</f>
        <v>0.001090277777777778</v>
      </c>
      <c r="I12" s="31">
        <v>9</v>
      </c>
      <c r="J12" s="32" t="str">
        <f>'Seznam družstev'!B27</f>
        <v>Karlovy Vary A</v>
      </c>
      <c r="K12" s="33">
        <f>IF(D56&gt;0,D56,"X")</f>
        <v>0.0031990740740740742</v>
      </c>
      <c r="L12" s="34">
        <f t="shared" si="0"/>
        <v>3</v>
      </c>
      <c r="N12" s="31">
        <v>9</v>
      </c>
      <c r="O12" s="32" t="str">
        <f>VLOOKUP(N12,'Seznam družstev'!$C$2:$D$183,2,FALSE)</f>
        <v>Tichý David</v>
      </c>
      <c r="P12" s="83">
        <f t="shared" si="1"/>
        <v>0.001061689814814815</v>
      </c>
      <c r="Q12" s="34">
        <f t="shared" si="2"/>
        <v>7</v>
      </c>
    </row>
    <row r="13" spans="1:17" ht="13.5" thickBot="1">
      <c r="A13" s="19">
        <v>4</v>
      </c>
      <c r="B13" s="17" t="str">
        <f>VLOOKUP(A13,'Seznam družstev'!$C$2:$D$183,2,FALSE)</f>
        <v>Fuska Štefan</v>
      </c>
      <c r="C13" s="18" t="s">
        <v>140</v>
      </c>
      <c r="D13" s="29">
        <v>0.003592592592592593</v>
      </c>
      <c r="E13" s="29"/>
      <c r="F13" s="19">
        <f>A13</f>
        <v>4</v>
      </c>
      <c r="G13" s="30">
        <f>IF(E13="DISK","DISK",D13-D12)</f>
        <v>0.0011643518518518522</v>
      </c>
      <c r="I13" s="31">
        <v>10</v>
      </c>
      <c r="J13" s="32" t="str">
        <f>'Seznam družstev'!B30</f>
        <v>Karlovy Vary B</v>
      </c>
      <c r="K13" s="33">
        <f>IF(D62&gt;0,D62,"X")</f>
        <v>0.004620601851851851</v>
      </c>
      <c r="L13" s="34">
        <f t="shared" si="0"/>
        <v>12</v>
      </c>
      <c r="N13" s="31">
        <v>10</v>
      </c>
      <c r="O13" s="32" t="str">
        <f>VLOOKUP(N13,'Seznam družstev'!$C$2:$D$183,2,FALSE)</f>
        <v>Landa Vojtěch</v>
      </c>
      <c r="P13" s="83">
        <f t="shared" si="1"/>
        <v>0.0013425925925925925</v>
      </c>
      <c r="Q13" s="34">
        <f t="shared" si="2"/>
        <v>32</v>
      </c>
    </row>
    <row r="14" spans="3:17" ht="13.5" thickBot="1">
      <c r="C14" s="35" t="s">
        <v>2</v>
      </c>
      <c r="D14" s="36">
        <f>IF(OR(E11="DISK",E12="DISK",E13="DISK"),"DISK",D13)</f>
        <v>0.003592592592592593</v>
      </c>
      <c r="E14" s="37"/>
      <c r="F14" s="78"/>
      <c r="G14" s="37"/>
      <c r="I14" s="31">
        <v>11</v>
      </c>
      <c r="J14" s="32" t="str">
        <f>'Seznam družstev'!B33</f>
        <v>Blansko A</v>
      </c>
      <c r="K14" s="33">
        <f>IF(D68&gt;0,D68,"X")</f>
        <v>0.003138773148148148</v>
      </c>
      <c r="L14" s="34">
        <f t="shared" si="0"/>
        <v>2</v>
      </c>
      <c r="N14" s="31">
        <v>11</v>
      </c>
      <c r="O14" s="32" t="str">
        <f>VLOOKUP(N14,'Seznam družstev'!$C$2:$D$183,2,FALSE)</f>
        <v>Krejčík Michal</v>
      </c>
      <c r="P14" s="83">
        <f t="shared" si="1"/>
        <v>0.0014278935185185187</v>
      </c>
      <c r="Q14" s="34">
        <f t="shared" si="2"/>
        <v>34</v>
      </c>
    </row>
    <row r="15" spans="6:17" ht="12.75">
      <c r="F15" s="19"/>
      <c r="I15" s="31">
        <v>12</v>
      </c>
      <c r="J15" s="32" t="str">
        <f>'Seznam družstev'!B36</f>
        <v>Blansko B</v>
      </c>
      <c r="K15" s="33">
        <f>IF(D74&gt;0,D74,"X")</f>
        <v>0.0038359953703703703</v>
      </c>
      <c r="L15" s="34">
        <f t="shared" si="0"/>
        <v>8</v>
      </c>
      <c r="N15" s="31">
        <v>12</v>
      </c>
      <c r="O15" s="32" t="str">
        <f>VLOOKUP(N15,'Seznam družstev'!$C$2:$D$183,2,FALSE)</f>
        <v>Thán Michal</v>
      </c>
      <c r="P15" s="83">
        <f t="shared" si="1"/>
        <v>0.001235185185185185</v>
      </c>
      <c r="Q15" s="34">
        <f t="shared" si="2"/>
        <v>23</v>
      </c>
    </row>
    <row r="16" spans="2:17" ht="12.75">
      <c r="B16" s="17" t="s">
        <v>21</v>
      </c>
      <c r="C16" s="17" t="str">
        <f>'Seznam družstev'!B9</f>
        <v>Ústí nad Labem 1</v>
      </c>
      <c r="D16" s="16" t="s">
        <v>94</v>
      </c>
      <c r="G16" s="16" t="s">
        <v>3</v>
      </c>
      <c r="I16" s="31">
        <v>13</v>
      </c>
      <c r="J16" s="32" t="str">
        <f>'Seznam družstev'!B39</f>
        <v>Blansko C</v>
      </c>
      <c r="K16" s="33">
        <f>IF(D80&gt;0,D80,"X")</f>
        <v>0.004107060185185185</v>
      </c>
      <c r="L16" s="34">
        <f t="shared" si="0"/>
        <v>11</v>
      </c>
      <c r="N16" s="31">
        <v>13</v>
      </c>
      <c r="O16" s="32" t="str">
        <f>VLOOKUP(N16,'Seznam družstev'!$C$2:$D$183,2,FALSE)</f>
        <v>Racek Attila</v>
      </c>
      <c r="P16" s="83">
        <f t="shared" si="1"/>
        <v>0.001117361111111111</v>
      </c>
      <c r="Q16" s="34">
        <f t="shared" si="2"/>
        <v>15</v>
      </c>
    </row>
    <row r="17" spans="1:17" ht="12.75">
      <c r="A17" s="19">
        <v>7</v>
      </c>
      <c r="B17" s="17" t="str">
        <f>VLOOKUP(A17,'Seznam družstev'!$C$2:$D$183,2,FALSE)</f>
        <v>Švec Josef</v>
      </c>
      <c r="C17" s="18" t="s">
        <v>0</v>
      </c>
      <c r="D17" s="29">
        <v>0.0010872685185185184</v>
      </c>
      <c r="E17" s="29"/>
      <c r="F17" s="19">
        <f>A17</f>
        <v>7</v>
      </c>
      <c r="G17" s="30">
        <f>IF(E17="DISK","DISK",D17)</f>
        <v>0.0010872685185185184</v>
      </c>
      <c r="I17" s="31">
        <v>14</v>
      </c>
      <c r="J17" s="32">
        <f>'Seznam družstev'!B42</f>
        <v>0</v>
      </c>
      <c r="K17" s="33" t="str">
        <f>IF(D86&gt;0,D86,"X")</f>
        <v>X</v>
      </c>
      <c r="L17" s="34">
        <f t="shared" si="0"/>
        <v>0</v>
      </c>
      <c r="N17" s="31">
        <v>14</v>
      </c>
      <c r="O17" s="32" t="str">
        <f>VLOOKUP(N17,'Seznam družstev'!$C$2:$D$183,2,FALSE)</f>
        <v>Brunn Ondřej</v>
      </c>
      <c r="P17" s="83">
        <f t="shared" si="1"/>
        <v>0.0012293981481481483</v>
      </c>
      <c r="Q17" s="34">
        <f t="shared" si="2"/>
        <v>21</v>
      </c>
    </row>
    <row r="18" spans="1:17" ht="12.75">
      <c r="A18" s="19">
        <v>9</v>
      </c>
      <c r="B18" s="17" t="str">
        <f>VLOOKUP(A18,'Seznam družstev'!$C$2:$D$183,2,FALSE)</f>
        <v>Tichý David</v>
      </c>
      <c r="C18" s="18" t="s">
        <v>1</v>
      </c>
      <c r="D18" s="29">
        <v>0.0021489583333333334</v>
      </c>
      <c r="E18" s="29"/>
      <c r="F18" s="19">
        <f>A18</f>
        <v>9</v>
      </c>
      <c r="G18" s="30">
        <f>IF(E18="DISK","DISK",D18-D17)</f>
        <v>0.001061689814814815</v>
      </c>
      <c r="I18" s="31">
        <v>15</v>
      </c>
      <c r="J18" s="32">
        <f>'Seznam družstev'!B45</f>
        <v>0</v>
      </c>
      <c r="K18" s="33" t="str">
        <f>IF(D92&gt;0,D92,"X")</f>
        <v>X</v>
      </c>
      <c r="L18" s="34">
        <f t="shared" si="0"/>
        <v>0</v>
      </c>
      <c r="N18" s="31">
        <v>15</v>
      </c>
      <c r="O18" s="32" t="str">
        <f>VLOOKUP(N18,'Seznam družstev'!$C$2:$D$183,2,FALSE)</f>
        <v>Smisitel Ondřej</v>
      </c>
      <c r="P18" s="83">
        <f t="shared" si="1"/>
        <v>0.0009929398148148141</v>
      </c>
      <c r="Q18" s="34">
        <f t="shared" si="2"/>
        <v>3</v>
      </c>
    </row>
    <row r="19" spans="1:17" ht="13.5" thickBot="1">
      <c r="A19" s="19">
        <v>8</v>
      </c>
      <c r="B19" s="17" t="str">
        <f>VLOOKUP(A19,'Seznam družstev'!$C$2:$D$183,2,FALSE)</f>
        <v>Siládi Jiří</v>
      </c>
      <c r="C19" s="18" t="s">
        <v>140</v>
      </c>
      <c r="D19" s="29">
        <v>0.0033820601851851854</v>
      </c>
      <c r="E19" s="29"/>
      <c r="F19" s="19">
        <f>A19</f>
        <v>8</v>
      </c>
      <c r="G19" s="30">
        <f>IF(E19="DISK","DISK",D19-D18)</f>
        <v>0.001233101851851852</v>
      </c>
      <c r="I19" s="31">
        <v>16</v>
      </c>
      <c r="J19" s="32">
        <f>'Seznam družstev'!B48</f>
        <v>0</v>
      </c>
      <c r="K19" s="33" t="str">
        <f>IF(D98&gt;0,D98,"X")</f>
        <v>X</v>
      </c>
      <c r="L19" s="34">
        <f t="shared" si="0"/>
        <v>0</v>
      </c>
      <c r="N19" s="31">
        <v>16</v>
      </c>
      <c r="O19" s="32" t="str">
        <f>VLOOKUP(N19,'Seznam družstev'!$C$2:$D$183,2,FALSE)</f>
        <v>Mach Marek</v>
      </c>
      <c r="P19" s="83">
        <f t="shared" si="1"/>
        <v>0.0012792824074074076</v>
      </c>
      <c r="Q19" s="34">
        <f t="shared" si="2"/>
        <v>25</v>
      </c>
    </row>
    <row r="20" spans="3:17" ht="13.5" thickBot="1">
      <c r="C20" s="35" t="s">
        <v>2</v>
      </c>
      <c r="D20" s="36">
        <f>IF(OR(E17="DISK",E18="DISK",E19="DISK"),"DISK",D19)</f>
        <v>0.0033820601851851854</v>
      </c>
      <c r="E20" s="37"/>
      <c r="F20" s="78"/>
      <c r="G20" s="37"/>
      <c r="I20" s="31">
        <v>17</v>
      </c>
      <c r="J20" s="32">
        <f>'Seznam družstev'!B51</f>
        <v>0</v>
      </c>
      <c r="K20" s="33" t="str">
        <f>IF(D104&gt;0,D104,"X")</f>
        <v>X</v>
      </c>
      <c r="L20" s="34">
        <f t="shared" si="0"/>
        <v>0</v>
      </c>
      <c r="N20" s="31">
        <v>17</v>
      </c>
      <c r="O20" s="32" t="str">
        <f>VLOOKUP(N20,'Seznam družstev'!$C$2:$D$183,2,FALSE)</f>
        <v>Suk Tomáš</v>
      </c>
      <c r="P20" s="83">
        <f t="shared" si="1"/>
        <v>0.001283680555555555</v>
      </c>
      <c r="Q20" s="34">
        <f t="shared" si="2"/>
        <v>26</v>
      </c>
    </row>
    <row r="21" spans="6:17" ht="12.75">
      <c r="F21" s="19"/>
      <c r="I21" s="31">
        <v>18</v>
      </c>
      <c r="J21" s="32">
        <f>'Seznam družstev'!B54</f>
        <v>0</v>
      </c>
      <c r="K21" s="33" t="str">
        <f>IF(D110&gt;0,D110,"X")</f>
        <v>X</v>
      </c>
      <c r="L21" s="34">
        <f t="shared" si="0"/>
        <v>0</v>
      </c>
      <c r="N21" s="31">
        <v>18</v>
      </c>
      <c r="O21" s="32" t="str">
        <f>VLOOKUP(N21,'Seznam družstev'!$C$2:$D$183,2,FALSE)</f>
        <v>Coufal Vojtěch</v>
      </c>
      <c r="P21" s="83">
        <f t="shared" si="1"/>
        <v>0.0014018518518518525</v>
      </c>
      <c r="Q21" s="34">
        <f t="shared" si="2"/>
        <v>33</v>
      </c>
    </row>
    <row r="22" spans="2:17" ht="12.75">
      <c r="B22" s="17" t="s">
        <v>22</v>
      </c>
      <c r="C22" s="17" t="str">
        <f>'Seznam družstev'!B12</f>
        <v>Ústí nad Labem 2</v>
      </c>
      <c r="D22" s="16" t="s">
        <v>94</v>
      </c>
      <c r="G22" s="16" t="s">
        <v>3</v>
      </c>
      <c r="I22" s="31">
        <v>19</v>
      </c>
      <c r="J22" s="32">
        <f>'Seznam družstev'!B57</f>
        <v>0</v>
      </c>
      <c r="K22" s="33" t="str">
        <f>IF(D116&gt;0,D116,"X")</f>
        <v>X</v>
      </c>
      <c r="L22" s="34">
        <f t="shared" si="0"/>
        <v>0</v>
      </c>
      <c r="N22" s="31">
        <v>19</v>
      </c>
      <c r="O22" s="32" t="str">
        <f>VLOOKUP(N22,'Seznam družstev'!$C$2:$D$183,2,FALSE)</f>
        <v>Procházka Štěpán</v>
      </c>
      <c r="P22" s="83">
        <f t="shared" si="1"/>
        <v>0.0011260416666666671</v>
      </c>
      <c r="Q22" s="34">
        <f t="shared" si="2"/>
        <v>16</v>
      </c>
    </row>
    <row r="23" spans="1:17" ht="12.75">
      <c r="A23" s="19">
        <v>10</v>
      </c>
      <c r="B23" s="17" t="str">
        <f>VLOOKUP(A23,'Seznam družstev'!$C$2:$D$183,2,FALSE)</f>
        <v>Landa Vojtěch</v>
      </c>
      <c r="C23" s="18" t="s">
        <v>0</v>
      </c>
      <c r="D23" s="29">
        <v>0.0013425925925925925</v>
      </c>
      <c r="E23" s="29"/>
      <c r="F23" s="19">
        <f>A23</f>
        <v>10</v>
      </c>
      <c r="G23" s="30">
        <f>IF(E23="DISK","DISK",D23)</f>
        <v>0.0013425925925925925</v>
      </c>
      <c r="I23" s="31">
        <v>20</v>
      </c>
      <c r="J23" s="32">
        <f>'Seznam družstev'!B60</f>
        <v>0</v>
      </c>
      <c r="K23" s="33" t="str">
        <f>IF(D122&gt;0,D122,"X")</f>
        <v>X</v>
      </c>
      <c r="L23" s="34">
        <f t="shared" si="0"/>
        <v>0</v>
      </c>
      <c r="N23" s="31">
        <v>20</v>
      </c>
      <c r="O23" s="32" t="str">
        <f>VLOOKUP(N23,'Seznam družstev'!$C$2:$D$183,2,FALSE)</f>
        <v>Baierl Jonáš</v>
      </c>
      <c r="P23" s="83">
        <f t="shared" si="1"/>
        <v>0.0012957175925925925</v>
      </c>
      <c r="Q23" s="34">
        <f t="shared" si="2"/>
        <v>29</v>
      </c>
    </row>
    <row r="24" spans="1:17" ht="12.75">
      <c r="A24" s="19">
        <v>11</v>
      </c>
      <c r="B24" s="17" t="str">
        <f>VLOOKUP(A24,'Seznam družstev'!$C$2:$D$183,2,FALSE)</f>
        <v>Krejčík Michal</v>
      </c>
      <c r="C24" s="18" t="s">
        <v>1</v>
      </c>
      <c r="D24" s="29">
        <v>0.002770486111111111</v>
      </c>
      <c r="E24" s="29"/>
      <c r="F24" s="19">
        <f>A24</f>
        <v>11</v>
      </c>
      <c r="G24" s="30">
        <f>IF(E24="DISK","DISK",D24-D23)</f>
        <v>0.0014278935185185187</v>
      </c>
      <c r="I24" s="31">
        <v>21</v>
      </c>
      <c r="J24" s="32">
        <f>'Seznam družstev'!B63</f>
        <v>0</v>
      </c>
      <c r="K24" s="33" t="str">
        <f>IF(D128&gt;0,D128,"X")</f>
        <v>X</v>
      </c>
      <c r="L24" s="34">
        <f t="shared" si="0"/>
        <v>0</v>
      </c>
      <c r="N24" s="31">
        <v>21</v>
      </c>
      <c r="O24" s="32" t="str">
        <f>VLOOKUP(N24,'Seznam družstev'!$C$2:$D$183,2,FALSE)</f>
        <v>Bytel Radek</v>
      </c>
      <c r="P24" s="83">
        <f t="shared" si="1"/>
        <v>0.001285648148148148</v>
      </c>
      <c r="Q24" s="34">
        <f t="shared" si="2"/>
        <v>27</v>
      </c>
    </row>
    <row r="25" spans="1:17" ht="13.5" thickBot="1">
      <c r="A25" s="19">
        <v>12</v>
      </c>
      <c r="B25" s="17" t="str">
        <f>VLOOKUP(A25,'Seznam družstev'!$C$2:$D$183,2,FALSE)</f>
        <v>Thán Michal</v>
      </c>
      <c r="C25" s="18" t="s">
        <v>140</v>
      </c>
      <c r="D25" s="29">
        <v>0.004005671296296296</v>
      </c>
      <c r="E25" s="29"/>
      <c r="F25" s="19">
        <f>A25</f>
        <v>12</v>
      </c>
      <c r="G25" s="30">
        <f>IF(E25="DISK","DISK",D25-D24)</f>
        <v>0.001235185185185185</v>
      </c>
      <c r="I25" s="31">
        <v>22</v>
      </c>
      <c r="J25" s="32">
        <f>'Seznam družstev'!B66</f>
        <v>0</v>
      </c>
      <c r="K25" s="33" t="str">
        <f>IF(D134&gt;0,D134,"X")</f>
        <v>X</v>
      </c>
      <c r="L25" s="34">
        <f t="shared" si="0"/>
        <v>0</v>
      </c>
      <c r="N25" s="31">
        <v>22</v>
      </c>
      <c r="O25" s="32" t="str">
        <f>VLOOKUP(N25,'Seznam družstev'!$C$2:$D$183,2,FALSE)</f>
        <v>Piňos Jakub</v>
      </c>
      <c r="P25" s="83">
        <f t="shared" si="1"/>
        <v>0.0009729166666666666</v>
      </c>
      <c r="Q25" s="34">
        <f t="shared" si="2"/>
        <v>2</v>
      </c>
    </row>
    <row r="26" spans="3:17" ht="13.5" thickBot="1">
      <c r="C26" s="35" t="s">
        <v>2</v>
      </c>
      <c r="D26" s="36">
        <f>IF(OR(E23="DISK",E24="DISK",E25="DISK"),"DISK",D25)</f>
        <v>0.004005671296296296</v>
      </c>
      <c r="E26" s="37"/>
      <c r="F26" s="78"/>
      <c r="G26" s="37"/>
      <c r="I26" s="31">
        <v>23</v>
      </c>
      <c r="J26" s="32">
        <f>'Seznam družstev'!B69</f>
        <v>0</v>
      </c>
      <c r="K26" s="33" t="str">
        <f>IF(D140&gt;0,D140,"X")</f>
        <v>X</v>
      </c>
      <c r="L26" s="34">
        <f t="shared" si="0"/>
        <v>0</v>
      </c>
      <c r="N26" s="31">
        <v>23</v>
      </c>
      <c r="O26" s="32" t="str">
        <f>VLOOKUP(N26,'Seznam družstev'!$C$2:$D$183,2,FALSE)</f>
        <v>Kaš Jakub</v>
      </c>
      <c r="P26" s="83">
        <f t="shared" si="1"/>
        <v>0.001036574074074074</v>
      </c>
      <c r="Q26" s="34">
        <f t="shared" si="2"/>
        <v>5</v>
      </c>
    </row>
    <row r="27" spans="6:17" ht="12.75">
      <c r="F27" s="19"/>
      <c r="I27" s="31">
        <v>24</v>
      </c>
      <c r="J27" s="32">
        <f>'Seznam družstev'!B72</f>
        <v>0</v>
      </c>
      <c r="K27" s="33" t="str">
        <f>IF(D146&gt;0,D146,"X")</f>
        <v>X</v>
      </c>
      <c r="L27" s="34">
        <f t="shared" si="0"/>
        <v>0</v>
      </c>
      <c r="N27" s="31">
        <v>24</v>
      </c>
      <c r="O27" s="32" t="str">
        <f>VLOOKUP(N27,'Seznam družstev'!$C$2:$D$183,2,FALSE)</f>
        <v>Macek David</v>
      </c>
      <c r="P27" s="83">
        <f t="shared" si="1"/>
        <v>0.00106875</v>
      </c>
      <c r="Q27" s="34">
        <f t="shared" si="2"/>
        <v>8</v>
      </c>
    </row>
    <row r="28" spans="2:17" ht="12.75">
      <c r="B28" s="17" t="s">
        <v>23</v>
      </c>
      <c r="C28" s="17" t="str">
        <f>'Seznam družstev'!B15</f>
        <v>Brno-město A</v>
      </c>
      <c r="D28" s="16" t="s">
        <v>94</v>
      </c>
      <c r="G28" s="16" t="s">
        <v>3</v>
      </c>
      <c r="I28" s="31">
        <v>25</v>
      </c>
      <c r="J28" s="32">
        <f>'Seznam družstev'!B75</f>
        <v>0</v>
      </c>
      <c r="K28" s="33" t="str">
        <f>IF(D152&gt;0,D152,"X")</f>
        <v>X</v>
      </c>
      <c r="L28" s="34">
        <f t="shared" si="0"/>
        <v>0</v>
      </c>
      <c r="N28" s="31">
        <v>25</v>
      </c>
      <c r="O28" s="32" t="str">
        <f>VLOOKUP(N28,'Seznam družstev'!$C$2:$D$183,2,FALSE)</f>
        <v>Tesaš Lukáš</v>
      </c>
      <c r="P28" s="83">
        <f t="shared" si="1"/>
        <v>0.0010289351851851852</v>
      </c>
      <c r="Q28" s="34">
        <f t="shared" si="2"/>
        <v>4</v>
      </c>
    </row>
    <row r="29" spans="1:17" ht="12.75">
      <c r="A29" s="19">
        <v>13</v>
      </c>
      <c r="B29" s="17" t="str">
        <f>VLOOKUP(A29,'Seznam družstev'!$C$2:$D$183,2,FALSE)</f>
        <v>Racek Attila</v>
      </c>
      <c r="C29" s="18" t="s">
        <v>0</v>
      </c>
      <c r="D29" s="29">
        <v>0.001117361111111111</v>
      </c>
      <c r="E29" s="29"/>
      <c r="F29" s="19">
        <f>A29</f>
        <v>13</v>
      </c>
      <c r="G29" s="30">
        <f>IF(E29="DISK","DISK",D29)</f>
        <v>0.001117361111111111</v>
      </c>
      <c r="I29" s="31">
        <v>26</v>
      </c>
      <c r="J29" s="32">
        <f>'Seznam družstev'!B78</f>
        <v>0</v>
      </c>
      <c r="K29" s="33" t="str">
        <f>IF(D158&gt;0,D158,"X")</f>
        <v>X</v>
      </c>
      <c r="L29" s="34">
        <f t="shared" si="0"/>
        <v>0</v>
      </c>
      <c r="N29" s="31">
        <v>26</v>
      </c>
      <c r="O29" s="32" t="str">
        <f>VLOOKUP(N29,'Seznam družstev'!$C$2:$D$183,2,FALSE)</f>
        <v>Tesař Ondřej</v>
      </c>
      <c r="P29" s="83">
        <f t="shared" si="1"/>
        <v>0.0010717592592592593</v>
      </c>
      <c r="Q29" s="34">
        <f t="shared" si="2"/>
        <v>9</v>
      </c>
    </row>
    <row r="30" spans="1:17" ht="12.75">
      <c r="A30" s="19">
        <v>14</v>
      </c>
      <c r="B30" s="17" t="str">
        <f>VLOOKUP(A30,'Seznam družstev'!$C$2:$D$183,2,FALSE)</f>
        <v>Brunn Ondřej</v>
      </c>
      <c r="C30" s="18" t="s">
        <v>1</v>
      </c>
      <c r="D30" s="29">
        <v>0.0023467592592592594</v>
      </c>
      <c r="E30" s="29"/>
      <c r="F30" s="19">
        <f>A30</f>
        <v>14</v>
      </c>
      <c r="G30" s="30">
        <f>IF(E30="DISK","DISK",D30-D29)</f>
        <v>0.0012293981481481483</v>
      </c>
      <c r="I30" s="31">
        <v>27</v>
      </c>
      <c r="J30" s="32">
        <f>'Seznam družstev'!B81</f>
        <v>0</v>
      </c>
      <c r="K30" s="33" t="str">
        <f>IF(D164&gt;0,D164,"X")</f>
        <v>X</v>
      </c>
      <c r="L30" s="34">
        <f t="shared" si="0"/>
        <v>0</v>
      </c>
      <c r="N30" s="31">
        <v>27</v>
      </c>
      <c r="O30" s="32" t="str">
        <f>VLOOKUP(N30,'Seznam družstev'!$C$2:$D$183,2,FALSE)</f>
        <v>Tesař Vojtěch</v>
      </c>
      <c r="P30" s="83">
        <f t="shared" si="1"/>
        <v>0.0010983796296296297</v>
      </c>
      <c r="Q30" s="34">
        <f t="shared" si="2"/>
        <v>12</v>
      </c>
    </row>
    <row r="31" spans="1:17" ht="13.5" thickBot="1">
      <c r="A31" s="19">
        <v>15</v>
      </c>
      <c r="B31" s="17" t="str">
        <f>VLOOKUP(A31,'Seznam družstev'!$C$2:$D$183,2,FALSE)</f>
        <v>Smisitel Ondřej</v>
      </c>
      <c r="C31" s="18" t="s">
        <v>140</v>
      </c>
      <c r="D31" s="29">
        <v>0.0033396990740740735</v>
      </c>
      <c r="E31" s="29"/>
      <c r="F31" s="19">
        <f>A31</f>
        <v>15</v>
      </c>
      <c r="G31" s="30">
        <f>IF(E31="DISK","DISK",D31-D30)</f>
        <v>0.0009929398148148141</v>
      </c>
      <c r="I31" s="31">
        <v>28</v>
      </c>
      <c r="J31" s="32">
        <f>'Seznam družstev'!B84</f>
        <v>0</v>
      </c>
      <c r="K31" s="33" t="str">
        <f>IF(D170&gt;0,D170,"X")</f>
        <v>X</v>
      </c>
      <c r="L31" s="34">
        <f t="shared" si="0"/>
        <v>0</v>
      </c>
      <c r="N31" s="31">
        <v>28</v>
      </c>
      <c r="O31" s="32" t="str">
        <f>VLOOKUP(N31,'Seznam družstev'!$C$2:$D$183,2,FALSE)</f>
        <v>Schmid Martin</v>
      </c>
      <c r="P31" s="83">
        <f t="shared" si="1"/>
        <v>0.0014976851851851852</v>
      </c>
      <c r="Q31" s="34">
        <f t="shared" si="2"/>
        <v>35</v>
      </c>
    </row>
    <row r="32" spans="3:17" ht="13.5" thickBot="1">
      <c r="C32" s="35" t="s">
        <v>2</v>
      </c>
      <c r="D32" s="36">
        <f>IF(OR(E29="DISK",E30="DISK",E31="DISK"),"DISK",D31)</f>
        <v>0.0033396990740740735</v>
      </c>
      <c r="E32" s="37"/>
      <c r="F32" s="78"/>
      <c r="G32" s="37"/>
      <c r="I32" s="31">
        <v>29</v>
      </c>
      <c r="J32" s="32">
        <f>'Seznam družstev'!B87</f>
        <v>0</v>
      </c>
      <c r="K32" s="33" t="str">
        <f>IF(D176&gt;0,D176,"X")</f>
        <v>X</v>
      </c>
      <c r="L32" s="34">
        <f t="shared" si="0"/>
        <v>0</v>
      </c>
      <c r="N32" s="31">
        <v>29</v>
      </c>
      <c r="O32" s="32" t="str">
        <f>VLOOKUP(N32,'Seznam družstev'!$C$2:$D$183,2,FALSE)</f>
        <v>Bureš Jan</v>
      </c>
      <c r="P32" s="83">
        <f t="shared" si="1"/>
        <v>0.0011460648148148146</v>
      </c>
      <c r="Q32" s="34">
        <f t="shared" si="2"/>
        <v>17</v>
      </c>
    </row>
    <row r="33" spans="6:17" ht="12.75">
      <c r="F33" s="19"/>
      <c r="I33" s="31">
        <v>30</v>
      </c>
      <c r="J33" s="32">
        <f>'Seznam družstev'!B90</f>
        <v>0</v>
      </c>
      <c r="K33" s="33" t="str">
        <f>IF(D182&gt;0,D182,"X")</f>
        <v>X</v>
      </c>
      <c r="L33" s="34">
        <f t="shared" si="0"/>
        <v>0</v>
      </c>
      <c r="N33" s="31">
        <v>30</v>
      </c>
      <c r="O33" s="32" t="str">
        <f>VLOOKUP(N33,'Seznam družstev'!$C$2:$D$183,2,FALSE)</f>
        <v>Loufková Adéla</v>
      </c>
      <c r="P33" s="83">
        <f t="shared" si="1"/>
        <v>0.0019768518518518516</v>
      </c>
      <c r="Q33" s="34">
        <f t="shared" si="2"/>
        <v>38</v>
      </c>
    </row>
    <row r="34" spans="2:17" ht="12.75">
      <c r="B34" s="17" t="s">
        <v>24</v>
      </c>
      <c r="C34" s="17" t="str">
        <f>'Seznam družstev'!B18</f>
        <v>Brno-město B</v>
      </c>
      <c r="D34" s="16" t="s">
        <v>94</v>
      </c>
      <c r="G34" s="16" t="s">
        <v>3</v>
      </c>
      <c r="I34" s="31">
        <v>31</v>
      </c>
      <c r="J34" s="32">
        <f>'Seznam družstev'!B93</f>
        <v>0</v>
      </c>
      <c r="K34" s="33" t="str">
        <f>IF(D188&gt;0,D188,"X")</f>
        <v>X</v>
      </c>
      <c r="L34" s="34">
        <f t="shared" si="0"/>
        <v>0</v>
      </c>
      <c r="N34" s="31">
        <v>31</v>
      </c>
      <c r="O34" s="32" t="str">
        <f>VLOOKUP(N34,'Seznam družstev'!$C$2:$D$183,2,FALSE)</f>
        <v>Burian Radek</v>
      </c>
      <c r="P34" s="83">
        <f t="shared" si="1"/>
        <v>0.0010541666666666666</v>
      </c>
      <c r="Q34" s="34">
        <f t="shared" si="2"/>
        <v>6</v>
      </c>
    </row>
    <row r="35" spans="1:17" ht="12.75">
      <c r="A35" s="19">
        <v>16</v>
      </c>
      <c r="B35" s="17" t="str">
        <f>VLOOKUP(A35,'Seznam družstev'!$C$2:$D$183,2,FALSE)</f>
        <v>Mach Marek</v>
      </c>
      <c r="C35" s="18" t="s">
        <v>0</v>
      </c>
      <c r="D35" s="29">
        <v>0.0012792824074074076</v>
      </c>
      <c r="E35" s="29"/>
      <c r="F35" s="19">
        <f>A35</f>
        <v>16</v>
      </c>
      <c r="G35" s="30">
        <f>IF(E35="DISK","DISK",D35)</f>
        <v>0.0012792824074074076</v>
      </c>
      <c r="I35" s="31">
        <v>32</v>
      </c>
      <c r="J35" s="32">
        <f>'Seznam družstev'!B96</f>
        <v>0</v>
      </c>
      <c r="K35" s="33" t="str">
        <f>IF(D194&gt;0,D194,"X")</f>
        <v>X</v>
      </c>
      <c r="L35" s="34">
        <f t="shared" si="0"/>
        <v>0</v>
      </c>
      <c r="N35" s="31">
        <v>32</v>
      </c>
      <c r="O35" s="32" t="str">
        <f>VLOOKUP(N35,'Seznam družstev'!$C$2:$D$183,2,FALSE)</f>
        <v>Vondrášek Jakub</v>
      </c>
      <c r="P35" s="83">
        <f t="shared" si="1"/>
        <v>0.0011118055555555558</v>
      </c>
      <c r="Q35" s="34">
        <f t="shared" si="2"/>
        <v>14</v>
      </c>
    </row>
    <row r="36" spans="1:17" ht="12.75">
      <c r="A36" s="19">
        <v>17</v>
      </c>
      <c r="B36" s="17" t="str">
        <f>VLOOKUP(A36,'Seznam družstev'!$C$2:$D$183,2,FALSE)</f>
        <v>Suk Tomáš</v>
      </c>
      <c r="C36" s="18" t="s">
        <v>1</v>
      </c>
      <c r="D36" s="29">
        <v>0.0025629629629629626</v>
      </c>
      <c r="E36" s="29"/>
      <c r="F36" s="19">
        <f>A36</f>
        <v>17</v>
      </c>
      <c r="G36" s="30">
        <f>IF(E36="DISK","DISK",D36-D35)</f>
        <v>0.001283680555555555</v>
      </c>
      <c r="I36" s="31">
        <v>33</v>
      </c>
      <c r="J36" s="32">
        <f>'Seznam družstev'!B99</f>
        <v>0</v>
      </c>
      <c r="K36" s="33" t="str">
        <f>IF(D200&gt;0,D200,"X")</f>
        <v>X</v>
      </c>
      <c r="L36" s="34">
        <f t="shared" si="0"/>
        <v>0</v>
      </c>
      <c r="N36" s="31">
        <v>33</v>
      </c>
      <c r="O36" s="32" t="str">
        <f>VLOOKUP(N36,'Seznam družstev'!$C$2:$D$183,2,FALSE)</f>
        <v>Vondrášek Michal</v>
      </c>
      <c r="P36" s="83">
        <f t="shared" si="1"/>
        <v>0.0009728009259259256</v>
      </c>
      <c r="Q36" s="34">
        <f t="shared" si="2"/>
        <v>1</v>
      </c>
    </row>
    <row r="37" spans="1:17" ht="13.5" thickBot="1">
      <c r="A37" s="19">
        <v>18</v>
      </c>
      <c r="B37" s="17" t="str">
        <f>VLOOKUP(A37,'Seznam družstev'!$C$2:$D$183,2,FALSE)</f>
        <v>Coufal Vojtěch</v>
      </c>
      <c r="C37" s="18" t="s">
        <v>140</v>
      </c>
      <c r="D37" s="29">
        <v>0.003964814814814815</v>
      </c>
      <c r="E37" s="29"/>
      <c r="F37" s="19">
        <f>A37</f>
        <v>18</v>
      </c>
      <c r="G37" s="30">
        <f>IF(E37="DISK","DISK",D37-D36)</f>
        <v>0.0014018518518518525</v>
      </c>
      <c r="I37" s="31">
        <v>34</v>
      </c>
      <c r="J37" s="32">
        <f>'Seznam družstev'!B102</f>
        <v>0</v>
      </c>
      <c r="K37" s="33" t="str">
        <f>IF(D206&gt;0,D206,"X")</f>
        <v>X</v>
      </c>
      <c r="L37" s="34">
        <f t="shared" si="0"/>
        <v>0</v>
      </c>
      <c r="N37" s="31">
        <v>34</v>
      </c>
      <c r="O37" s="32" t="str">
        <f>VLOOKUP(N37,'Seznam družstev'!$C$2:$D$183,2,FALSE)</f>
        <v>Krikl Tomáš</v>
      </c>
      <c r="P37" s="83">
        <f t="shared" si="1"/>
        <v>0.001505324074074074</v>
      </c>
      <c r="Q37" s="34">
        <f t="shared" si="2"/>
        <v>36</v>
      </c>
    </row>
    <row r="38" spans="3:17" ht="13.5" thickBot="1">
      <c r="C38" s="35" t="s">
        <v>2</v>
      </c>
      <c r="D38" s="36">
        <f>IF(OR(E35="DISK",E36="DISK",E37="DISK"),"DISK",D37)</f>
        <v>0.003964814814814815</v>
      </c>
      <c r="E38" s="37"/>
      <c r="F38" s="78"/>
      <c r="G38" s="37"/>
      <c r="I38" s="31">
        <v>35</v>
      </c>
      <c r="J38" s="32">
        <f>'Seznam družstev'!B105</f>
        <v>0</v>
      </c>
      <c r="K38" s="33" t="str">
        <f>IF(D212&gt;0,D212,"X")</f>
        <v>X</v>
      </c>
      <c r="L38" s="34">
        <f t="shared" si="0"/>
        <v>0</v>
      </c>
      <c r="N38" s="31">
        <v>35</v>
      </c>
      <c r="O38" s="32" t="str">
        <f>VLOOKUP(N38,'Seznam družstev'!$C$2:$D$183,2,FALSE)</f>
        <v>Dohnalík Jiří</v>
      </c>
      <c r="P38" s="83">
        <f t="shared" si="1"/>
        <v>0.0012266203703703708</v>
      </c>
      <c r="Q38" s="34">
        <f t="shared" si="2"/>
        <v>20</v>
      </c>
    </row>
    <row r="39" spans="6:17" ht="12.75">
      <c r="F39" s="19"/>
      <c r="I39" s="31">
        <v>36</v>
      </c>
      <c r="J39" s="32">
        <f>'Seznam družstev'!B108</f>
        <v>0</v>
      </c>
      <c r="K39" s="33" t="str">
        <f>IF(D218&gt;0,D218,"X")</f>
        <v>X</v>
      </c>
      <c r="L39" s="34">
        <f t="shared" si="0"/>
        <v>0</v>
      </c>
      <c r="N39" s="31">
        <v>36</v>
      </c>
      <c r="O39" s="32" t="str">
        <f>VLOOKUP(N39,'Seznam družstev'!$C$2:$D$183,2,FALSE)</f>
        <v>Molek Lukáš</v>
      </c>
      <c r="P39" s="83">
        <f t="shared" si="1"/>
        <v>0.0011040509259259254</v>
      </c>
      <c r="Q39" s="34">
        <f t="shared" si="2"/>
        <v>13</v>
      </c>
    </row>
    <row r="40" spans="2:17" ht="12.75">
      <c r="B40" s="17" t="s">
        <v>25</v>
      </c>
      <c r="C40" s="17" t="str">
        <f>'Seznam družstev'!B21</f>
        <v>Klatovy</v>
      </c>
      <c r="D40" s="16" t="s">
        <v>94</v>
      </c>
      <c r="G40" s="16" t="s">
        <v>3</v>
      </c>
      <c r="I40" s="31">
        <v>37</v>
      </c>
      <c r="J40" s="32">
        <f>'Seznam družstev'!B111</f>
        <v>0</v>
      </c>
      <c r="K40" s="33" t="str">
        <f>IF(D224&gt;0,D224,"X")</f>
        <v>X</v>
      </c>
      <c r="L40" s="34">
        <f t="shared" si="0"/>
        <v>0</v>
      </c>
      <c r="N40" s="31">
        <v>37</v>
      </c>
      <c r="O40" s="32" t="str">
        <f>VLOOKUP(N40,'Seznam družstev'!$C$2:$D$183,2,FALSE)</f>
        <v>Pernica Martin</v>
      </c>
      <c r="P40" s="83">
        <f t="shared" si="1"/>
        <v>0.0012363425925925925</v>
      </c>
      <c r="Q40" s="34">
        <f t="shared" si="2"/>
        <v>24</v>
      </c>
    </row>
    <row r="41" spans="1:17" ht="12.75">
      <c r="A41" s="19">
        <v>20</v>
      </c>
      <c r="B41" s="17" t="str">
        <f>VLOOKUP(A41,'Seznam družstev'!$C$2:$D$183,2,FALSE)</f>
        <v>Baierl Jonáš</v>
      </c>
      <c r="C41" s="18" t="s">
        <v>0</v>
      </c>
      <c r="D41" s="29">
        <v>0.0012957175925925925</v>
      </c>
      <c r="E41" s="29"/>
      <c r="F41" s="19">
        <f>A41</f>
        <v>20</v>
      </c>
      <c r="G41" s="30">
        <f>IF(E41="DISK","DISK",D41)</f>
        <v>0.0012957175925925925</v>
      </c>
      <c r="I41" s="31">
        <v>38</v>
      </c>
      <c r="J41" s="32">
        <f>'Seznam družstev'!B114</f>
        <v>0</v>
      </c>
      <c r="K41" s="33" t="str">
        <f>IF(D230&gt;0,D230,"X")</f>
        <v>X</v>
      </c>
      <c r="L41" s="34">
        <f t="shared" si="0"/>
        <v>0</v>
      </c>
      <c r="N41" s="31">
        <v>38</v>
      </c>
      <c r="O41" s="32" t="str">
        <f>VLOOKUP(N41,'Seznam družstev'!$C$2:$D$183,2,FALSE)</f>
        <v>Fojt Daniel</v>
      </c>
      <c r="P41" s="83">
        <f t="shared" si="1"/>
        <v>0.0012924768518518522</v>
      </c>
      <c r="Q41" s="34">
        <f t="shared" si="2"/>
        <v>28</v>
      </c>
    </row>
    <row r="42" spans="1:17" ht="12.75">
      <c r="A42" s="19">
        <v>21</v>
      </c>
      <c r="B42" s="17" t="str">
        <f>VLOOKUP(A42,'Seznam družstev'!$C$2:$D$183,2,FALSE)</f>
        <v>Bytel Radek</v>
      </c>
      <c r="C42" s="18" t="s">
        <v>1</v>
      </c>
      <c r="D42" s="29">
        <v>0.0025813657407407404</v>
      </c>
      <c r="E42" s="29"/>
      <c r="F42" s="19">
        <f>A42</f>
        <v>21</v>
      </c>
      <c r="G42" s="30">
        <f>IF(E42="DISK","DISK",D42-D41)</f>
        <v>0.001285648148148148</v>
      </c>
      <c r="I42" s="31">
        <v>39</v>
      </c>
      <c r="J42" s="32">
        <f>'Seznam družstev'!B117</f>
        <v>0</v>
      </c>
      <c r="K42" s="33" t="str">
        <f>IF(D236&gt;0,D236,"X")</f>
        <v>X</v>
      </c>
      <c r="L42" s="34">
        <f t="shared" si="0"/>
        <v>0</v>
      </c>
      <c r="N42" s="31">
        <v>39</v>
      </c>
      <c r="O42" s="32" t="str">
        <f>VLOOKUP(N42,'Seznam družstev'!$C$2:$D$183,2,FALSE)</f>
        <v>Henzel Stanislav</v>
      </c>
      <c r="P42" s="83">
        <f t="shared" si="1"/>
        <v>0.0015782407407407403</v>
      </c>
      <c r="Q42" s="34">
        <f t="shared" si="2"/>
        <v>37</v>
      </c>
    </row>
    <row r="43" spans="1:17" ht="13.5" thickBot="1">
      <c r="A43" s="19">
        <v>19</v>
      </c>
      <c r="B43" s="17" t="str">
        <f>VLOOKUP(A43,'Seznam družstev'!$C$2:$D$183,2,FALSE)</f>
        <v>Procházka Štěpán</v>
      </c>
      <c r="C43" s="18" t="s">
        <v>140</v>
      </c>
      <c r="D43" s="29">
        <v>0.0037074074074074075</v>
      </c>
      <c r="E43" s="29"/>
      <c r="F43" s="19">
        <f>A43</f>
        <v>19</v>
      </c>
      <c r="G43" s="30">
        <f>IF(E43="DISK","DISK",D43-D42)</f>
        <v>0.0011260416666666671</v>
      </c>
      <c r="I43" s="31">
        <v>40</v>
      </c>
      <c r="J43" s="32">
        <f>'Seznam družstev'!B120</f>
        <v>0</v>
      </c>
      <c r="K43" s="33" t="str">
        <f>IF(D242&gt;0,D242,"X")</f>
        <v>X</v>
      </c>
      <c r="L43" s="34">
        <f t="shared" si="0"/>
        <v>0</v>
      </c>
      <c r="N43" s="31">
        <v>40</v>
      </c>
      <c r="O43" s="32">
        <f>VLOOKUP(N43,'Seznam družstev'!$C$2:$D$183,2,FALSE)</f>
        <v>0</v>
      </c>
      <c r="P43" s="83" t="str">
        <f t="shared" si="1"/>
        <v>X</v>
      </c>
      <c r="Q43" s="34">
        <f t="shared" si="2"/>
        <v>0</v>
      </c>
    </row>
    <row r="44" spans="3:17" ht="13.5" thickBot="1">
      <c r="C44" s="35" t="s">
        <v>2</v>
      </c>
      <c r="D44" s="36">
        <f>IF(OR(E41="DISK",E42="DISK",E43="DISK"),"DISK",D43)</f>
        <v>0.0037074074074074075</v>
      </c>
      <c r="E44" s="37"/>
      <c r="F44" s="78"/>
      <c r="G44" s="37"/>
      <c r="I44" s="31">
        <v>41</v>
      </c>
      <c r="J44" s="32">
        <f>'Seznam družstev'!B123</f>
        <v>0</v>
      </c>
      <c r="K44" s="33" t="str">
        <f>IF(D248&gt;0,D248,"X")</f>
        <v>X</v>
      </c>
      <c r="L44" s="34">
        <f t="shared" si="0"/>
        <v>0</v>
      </c>
      <c r="N44" s="31">
        <v>41</v>
      </c>
      <c r="O44" s="32">
        <f>VLOOKUP(N44,'Seznam družstev'!$C$2:$D$183,2,FALSE)</f>
        <v>0</v>
      </c>
      <c r="P44" s="83" t="str">
        <f t="shared" si="1"/>
        <v>X</v>
      </c>
      <c r="Q44" s="34">
        <f t="shared" si="2"/>
        <v>0</v>
      </c>
    </row>
    <row r="45" spans="6:17" ht="12.75">
      <c r="F45" s="19"/>
      <c r="I45" s="31">
        <v>42</v>
      </c>
      <c r="J45" s="32">
        <f>'Seznam družstev'!B126</f>
        <v>0</v>
      </c>
      <c r="K45" s="33" t="str">
        <f>IF(D254&gt;0,D254,"X")</f>
        <v>X</v>
      </c>
      <c r="L45" s="34">
        <f t="shared" si="0"/>
        <v>0</v>
      </c>
      <c r="N45" s="31">
        <v>42</v>
      </c>
      <c r="O45" s="32">
        <f>VLOOKUP(N45,'Seznam družstev'!$C$2:$D$183,2,FALSE)</f>
        <v>0</v>
      </c>
      <c r="P45" s="83" t="str">
        <f t="shared" si="1"/>
        <v>X</v>
      </c>
      <c r="Q45" s="34">
        <f t="shared" si="2"/>
        <v>0</v>
      </c>
    </row>
    <row r="46" spans="2:17" ht="12.75">
      <c r="B46" s="17" t="s">
        <v>26</v>
      </c>
      <c r="C46" s="17" t="str">
        <f>'Seznam družstev'!B24</f>
        <v>Brno - střed</v>
      </c>
      <c r="D46" s="16" t="s">
        <v>94</v>
      </c>
      <c r="G46" s="16" t="s">
        <v>3</v>
      </c>
      <c r="I46" s="31">
        <v>43</v>
      </c>
      <c r="J46" s="32">
        <f>'Seznam družstev'!B129</f>
        <v>0</v>
      </c>
      <c r="K46" s="33" t="str">
        <f>IF(D260&gt;0,D260,"X")</f>
        <v>X</v>
      </c>
      <c r="L46" s="34">
        <f t="shared" si="0"/>
        <v>0</v>
      </c>
      <c r="N46" s="31">
        <v>43</v>
      </c>
      <c r="O46" s="32">
        <f>VLOOKUP(N46,'Seznam družstev'!$C$2:$D$183,2,FALSE)</f>
        <v>0</v>
      </c>
      <c r="P46" s="83" t="str">
        <f t="shared" si="1"/>
        <v>X</v>
      </c>
      <c r="Q46" s="34">
        <f t="shared" si="2"/>
        <v>0</v>
      </c>
    </row>
    <row r="47" spans="1:17" ht="12.75">
      <c r="A47" s="19">
        <v>24</v>
      </c>
      <c r="B47" s="17" t="str">
        <f>VLOOKUP(A47,'Seznam družstev'!$C$2:$D$183,2,FALSE)</f>
        <v>Macek David</v>
      </c>
      <c r="C47" s="18" t="s">
        <v>0</v>
      </c>
      <c r="D47" s="29">
        <v>0.00106875</v>
      </c>
      <c r="E47" s="29"/>
      <c r="F47" s="19">
        <f>A47</f>
        <v>24</v>
      </c>
      <c r="G47" s="30">
        <f>IF(E47="DISK","DISK",D47)</f>
        <v>0.00106875</v>
      </c>
      <c r="I47" s="31">
        <v>44</v>
      </c>
      <c r="J47" s="32">
        <f>'Seznam družstev'!B132</f>
        <v>0</v>
      </c>
      <c r="K47" s="33" t="str">
        <f>IF(D266&gt;0,D266,"X")</f>
        <v>X</v>
      </c>
      <c r="L47" s="34">
        <f t="shared" si="0"/>
        <v>0</v>
      </c>
      <c r="N47" s="31">
        <v>44</v>
      </c>
      <c r="O47" s="32">
        <f>VLOOKUP(N47,'Seznam družstev'!$C$2:$D$183,2,FALSE)</f>
        <v>0</v>
      </c>
      <c r="P47" s="83" t="str">
        <f t="shared" si="1"/>
        <v>X</v>
      </c>
      <c r="Q47" s="34">
        <f t="shared" si="2"/>
        <v>0</v>
      </c>
    </row>
    <row r="48" spans="1:17" ht="12.75">
      <c r="A48" s="19">
        <v>23</v>
      </c>
      <c r="B48" s="17" t="str">
        <f>VLOOKUP(A48,'Seznam družstev'!$C$2:$D$183,2,FALSE)</f>
        <v>Kaš Jakub</v>
      </c>
      <c r="C48" s="18" t="s">
        <v>1</v>
      </c>
      <c r="D48" s="29">
        <v>0.002105324074074074</v>
      </c>
      <c r="E48" s="29"/>
      <c r="F48" s="19">
        <f>A48</f>
        <v>23</v>
      </c>
      <c r="G48" s="30">
        <f>IF(E48="DISK","DISK",D48-D47)</f>
        <v>0.001036574074074074</v>
      </c>
      <c r="I48" s="31">
        <v>45</v>
      </c>
      <c r="J48" s="32">
        <f>'Seznam družstev'!B135</f>
        <v>0</v>
      </c>
      <c r="K48" s="33" t="str">
        <f>IF(D272&gt;0,D272,"X")</f>
        <v>X</v>
      </c>
      <c r="L48" s="34">
        <f t="shared" si="0"/>
        <v>0</v>
      </c>
      <c r="N48" s="31">
        <v>45</v>
      </c>
      <c r="O48" s="32">
        <f>VLOOKUP(N48,'Seznam družstev'!$C$2:$D$183,2,FALSE)</f>
        <v>0</v>
      </c>
      <c r="P48" s="83" t="str">
        <f t="shared" si="1"/>
        <v>X</v>
      </c>
      <c r="Q48" s="34">
        <f t="shared" si="2"/>
        <v>0</v>
      </c>
    </row>
    <row r="49" spans="1:17" ht="13.5" thickBot="1">
      <c r="A49" s="19">
        <v>22</v>
      </c>
      <c r="B49" s="17" t="str">
        <f>VLOOKUP(A49,'Seznam družstev'!$C$2:$D$183,2,FALSE)</f>
        <v>Piňos Jakub</v>
      </c>
      <c r="C49" s="18" t="s">
        <v>140</v>
      </c>
      <c r="D49" s="29">
        <v>0.0030782407407407408</v>
      </c>
      <c r="E49" s="29"/>
      <c r="F49" s="19">
        <f>A49</f>
        <v>22</v>
      </c>
      <c r="G49" s="30">
        <f>IF(E49="DISK","DISK",D49-D48)</f>
        <v>0.0009729166666666666</v>
      </c>
      <c r="I49" s="31">
        <v>46</v>
      </c>
      <c r="J49" s="32">
        <f>'Seznam družstev'!B138</f>
        <v>0</v>
      </c>
      <c r="K49" s="33" t="str">
        <f>IF(D278&gt;0,D278,"X")</f>
        <v>X</v>
      </c>
      <c r="L49" s="34">
        <f t="shared" si="0"/>
        <v>0</v>
      </c>
      <c r="N49" s="31">
        <v>46</v>
      </c>
      <c r="O49" s="32">
        <f>VLOOKUP(N49,'Seznam družstev'!$C$2:$D$183,2,FALSE)</f>
        <v>0</v>
      </c>
      <c r="P49" s="83" t="str">
        <f t="shared" si="1"/>
        <v>X</v>
      </c>
      <c r="Q49" s="34">
        <f t="shared" si="2"/>
        <v>0</v>
      </c>
    </row>
    <row r="50" spans="3:17" ht="13.5" thickBot="1">
      <c r="C50" s="35" t="s">
        <v>2</v>
      </c>
      <c r="D50" s="36">
        <f>IF(OR(E47="DISK",E48="DISK",E49="DISK"),"DISK",D49)</f>
        <v>0.0030782407407407408</v>
      </c>
      <c r="E50" s="37"/>
      <c r="F50" s="78"/>
      <c r="G50" s="37"/>
      <c r="I50" s="31">
        <v>47</v>
      </c>
      <c r="J50" s="32">
        <f>'Seznam družstev'!B141</f>
        <v>0</v>
      </c>
      <c r="K50" s="33" t="str">
        <f>IF(D284&gt;0,D284,"X")</f>
        <v>X</v>
      </c>
      <c r="L50" s="34">
        <f t="shared" si="0"/>
        <v>0</v>
      </c>
      <c r="N50" s="31">
        <v>47</v>
      </c>
      <c r="O50" s="32">
        <f>VLOOKUP(N50,'Seznam družstev'!$C$2:$D$183,2,FALSE)</f>
        <v>0</v>
      </c>
      <c r="P50" s="83" t="str">
        <f t="shared" si="1"/>
        <v>X</v>
      </c>
      <c r="Q50" s="34">
        <f t="shared" si="2"/>
        <v>0</v>
      </c>
    </row>
    <row r="51" spans="6:17" ht="12.75">
      <c r="F51" s="19"/>
      <c r="I51" s="31">
        <v>48</v>
      </c>
      <c r="J51" s="32">
        <f>'Seznam družstev'!B144</f>
        <v>0</v>
      </c>
      <c r="K51" s="33" t="str">
        <f>IF(D290&gt;0,D290,"X")</f>
        <v>X</v>
      </c>
      <c r="L51" s="34">
        <f t="shared" si="0"/>
        <v>0</v>
      </c>
      <c r="N51" s="31">
        <v>48</v>
      </c>
      <c r="O51" s="32">
        <f>VLOOKUP(N51,'Seznam družstev'!$C$2:$D$183,2,FALSE)</f>
        <v>0</v>
      </c>
      <c r="P51" s="83" t="str">
        <f t="shared" si="1"/>
        <v>X</v>
      </c>
      <c r="Q51" s="34">
        <f t="shared" si="2"/>
        <v>0</v>
      </c>
    </row>
    <row r="52" spans="2:17" ht="12.75">
      <c r="B52" s="17" t="s">
        <v>27</v>
      </c>
      <c r="C52" s="17" t="str">
        <f>'Seznam družstev'!B27</f>
        <v>Karlovy Vary A</v>
      </c>
      <c r="D52" s="16" t="s">
        <v>94</v>
      </c>
      <c r="G52" s="16" t="s">
        <v>3</v>
      </c>
      <c r="I52" s="31">
        <v>49</v>
      </c>
      <c r="J52" s="32">
        <f>'Seznam družstev'!B147</f>
        <v>0</v>
      </c>
      <c r="K52" s="33" t="str">
        <f>IF(D296&gt;0,D296,"X")</f>
        <v>X</v>
      </c>
      <c r="L52" s="34">
        <f t="shared" si="0"/>
        <v>0</v>
      </c>
      <c r="N52" s="31">
        <v>49</v>
      </c>
      <c r="O52" s="32">
        <f>VLOOKUP(N52,'Seznam družstev'!$C$2:$D$183,2,FALSE)</f>
        <v>0</v>
      </c>
      <c r="P52" s="83" t="str">
        <f t="shared" si="1"/>
        <v>X</v>
      </c>
      <c r="Q52" s="34">
        <f t="shared" si="2"/>
        <v>0</v>
      </c>
    </row>
    <row r="53" spans="1:17" ht="12.75">
      <c r="A53" s="19">
        <v>25</v>
      </c>
      <c r="B53" s="17" t="str">
        <f>VLOOKUP(A53,'Seznam družstev'!$C$2:$D$183,2,FALSE)</f>
        <v>Tesaš Lukáš</v>
      </c>
      <c r="C53" s="18" t="s">
        <v>0</v>
      </c>
      <c r="D53" s="29">
        <v>0.0010289351851851852</v>
      </c>
      <c r="E53" s="29"/>
      <c r="F53" s="19">
        <f>A53</f>
        <v>25</v>
      </c>
      <c r="G53" s="30">
        <f>IF(E53="DISK","DISK",D53)</f>
        <v>0.0010289351851851852</v>
      </c>
      <c r="I53" s="31">
        <v>50</v>
      </c>
      <c r="J53" s="32">
        <f>'Seznam družstev'!B150</f>
        <v>0</v>
      </c>
      <c r="K53" s="33" t="str">
        <f>IF(D302&gt;0,D302,"X")</f>
        <v>X</v>
      </c>
      <c r="L53" s="34">
        <f t="shared" si="0"/>
        <v>0</v>
      </c>
      <c r="N53" s="31">
        <v>50</v>
      </c>
      <c r="O53" s="32">
        <f>VLOOKUP(N53,'Seznam družstev'!$C$2:$D$183,2,FALSE)</f>
        <v>0</v>
      </c>
      <c r="P53" s="83" t="str">
        <f t="shared" si="1"/>
        <v>X</v>
      </c>
      <c r="Q53" s="34">
        <f t="shared" si="2"/>
        <v>0</v>
      </c>
    </row>
    <row r="54" spans="1:17" ht="12.75">
      <c r="A54" s="19">
        <v>27</v>
      </c>
      <c r="B54" s="17" t="str">
        <f>VLOOKUP(A54,'Seznam družstev'!$C$2:$D$183,2,FALSE)</f>
        <v>Tesař Vojtěch</v>
      </c>
      <c r="C54" s="18" t="s">
        <v>1</v>
      </c>
      <c r="D54" s="29">
        <v>0.002127314814814815</v>
      </c>
      <c r="E54" s="29"/>
      <c r="F54" s="19">
        <f>A54</f>
        <v>27</v>
      </c>
      <c r="G54" s="30">
        <f>IF(E54="DISK","DISK",D54-D53)</f>
        <v>0.0010983796296296297</v>
      </c>
      <c r="I54" s="31">
        <v>51</v>
      </c>
      <c r="J54" s="32">
        <f>'Seznam družstev'!B153</f>
        <v>0</v>
      </c>
      <c r="K54" s="33" t="str">
        <f>IF(D308&gt;0,D308,"X")</f>
        <v>X</v>
      </c>
      <c r="L54" s="34">
        <f t="shared" si="0"/>
        <v>0</v>
      </c>
      <c r="N54" s="31">
        <v>51</v>
      </c>
      <c r="O54" s="32">
        <f>VLOOKUP(N54,'Seznam družstev'!$C$2:$D$183,2,FALSE)</f>
        <v>0</v>
      </c>
      <c r="P54" s="83" t="str">
        <f t="shared" si="1"/>
        <v>X</v>
      </c>
      <c r="Q54" s="34">
        <f t="shared" si="2"/>
        <v>0</v>
      </c>
    </row>
    <row r="55" spans="1:17" ht="13.5" thickBot="1">
      <c r="A55" s="19">
        <v>26</v>
      </c>
      <c r="B55" s="17" t="str">
        <f>VLOOKUP(A55,'Seznam družstev'!$C$2:$D$183,2,FALSE)</f>
        <v>Tesař Ondřej</v>
      </c>
      <c r="C55" s="18" t="s">
        <v>140</v>
      </c>
      <c r="D55" s="29">
        <v>0.0031990740740740742</v>
      </c>
      <c r="E55" s="29"/>
      <c r="F55" s="19">
        <f>A55</f>
        <v>26</v>
      </c>
      <c r="G55" s="30">
        <f>IF(E55="DISK","DISK",D55-D54)</f>
        <v>0.0010717592592592593</v>
      </c>
      <c r="I55" s="31">
        <v>52</v>
      </c>
      <c r="J55" s="32">
        <f>'Seznam družstev'!B156</f>
        <v>0</v>
      </c>
      <c r="K55" s="33" t="str">
        <f>IF(D314&gt;0,D314,"X")</f>
        <v>X</v>
      </c>
      <c r="L55" s="34">
        <f t="shared" si="0"/>
        <v>0</v>
      </c>
      <c r="N55" s="31">
        <v>52</v>
      </c>
      <c r="O55" s="32">
        <f>VLOOKUP(N55,'Seznam družstev'!$C$2:$D$183,2,FALSE)</f>
        <v>0</v>
      </c>
      <c r="P55" s="83" t="str">
        <f t="shared" si="1"/>
        <v>X</v>
      </c>
      <c r="Q55" s="34">
        <f t="shared" si="2"/>
        <v>0</v>
      </c>
    </row>
    <row r="56" spans="3:17" ht="13.5" thickBot="1">
      <c r="C56" s="35" t="s">
        <v>2</v>
      </c>
      <c r="D56" s="36">
        <f>IF(OR(E53="DISK",E54="DISK",E55="DISK"),"DISK",D55)</f>
        <v>0.0031990740740740742</v>
      </c>
      <c r="E56" s="37"/>
      <c r="F56" s="78"/>
      <c r="G56" s="37"/>
      <c r="I56" s="31">
        <v>53</v>
      </c>
      <c r="J56" s="32">
        <f>'Seznam družstev'!B159</f>
        <v>0</v>
      </c>
      <c r="K56" s="33" t="str">
        <f>IF(D320&gt;0,D320,"X")</f>
        <v>X</v>
      </c>
      <c r="L56" s="34">
        <f t="shared" si="0"/>
        <v>0</v>
      </c>
      <c r="N56" s="31">
        <v>53</v>
      </c>
      <c r="O56" s="32">
        <f>VLOOKUP(N56,'Seznam družstev'!$C$2:$D$183,2,FALSE)</f>
        <v>0</v>
      </c>
      <c r="P56" s="83" t="str">
        <f t="shared" si="1"/>
        <v>X</v>
      </c>
      <c r="Q56" s="34">
        <f t="shared" si="2"/>
        <v>0</v>
      </c>
    </row>
    <row r="57" spans="6:17" ht="12.75">
      <c r="F57" s="19"/>
      <c r="I57" s="31">
        <v>54</v>
      </c>
      <c r="J57" s="32">
        <f>'Seznam družstev'!B162</f>
        <v>0</v>
      </c>
      <c r="K57" s="33" t="str">
        <f>IF(D326&gt;0,D326,"X")</f>
        <v>X</v>
      </c>
      <c r="L57" s="34">
        <f t="shared" si="0"/>
        <v>0</v>
      </c>
      <c r="N57" s="31">
        <v>54</v>
      </c>
      <c r="O57" s="32">
        <f>VLOOKUP(N57,'Seznam družstev'!$C$2:$D$183,2,FALSE)</f>
        <v>0</v>
      </c>
      <c r="P57" s="83" t="str">
        <f t="shared" si="1"/>
        <v>X</v>
      </c>
      <c r="Q57" s="34">
        <f t="shared" si="2"/>
        <v>0</v>
      </c>
    </row>
    <row r="58" spans="2:17" ht="12.75">
      <c r="B58" s="17" t="s">
        <v>28</v>
      </c>
      <c r="C58" s="17" t="str">
        <f>'Seznam družstev'!B30</f>
        <v>Karlovy Vary B</v>
      </c>
      <c r="D58" s="16" t="s">
        <v>94</v>
      </c>
      <c r="G58" s="16" t="s">
        <v>3</v>
      </c>
      <c r="I58" s="31">
        <v>55</v>
      </c>
      <c r="J58" s="32">
        <f>'Seznam družstev'!B165</f>
        <v>0</v>
      </c>
      <c r="K58" s="33" t="str">
        <f>IF(D332&gt;0,D332,"X")</f>
        <v>X</v>
      </c>
      <c r="L58" s="34">
        <f t="shared" si="0"/>
        <v>0</v>
      </c>
      <c r="N58" s="31">
        <v>55</v>
      </c>
      <c r="O58" s="32">
        <f>VLOOKUP(N58,'Seznam družstev'!$C$2:$D$183,2,FALSE)</f>
        <v>0</v>
      </c>
      <c r="P58" s="83" t="str">
        <f t="shared" si="1"/>
        <v>X</v>
      </c>
      <c r="Q58" s="34">
        <f t="shared" si="2"/>
        <v>0</v>
      </c>
    </row>
    <row r="59" spans="1:17" ht="12.75">
      <c r="A59" s="19">
        <v>28</v>
      </c>
      <c r="B59" s="17" t="str">
        <f>VLOOKUP(A59,'Seznam družstev'!$C$2:$D$183,2,FALSE)</f>
        <v>Schmid Martin</v>
      </c>
      <c r="C59" s="18" t="s">
        <v>0</v>
      </c>
      <c r="D59" s="29">
        <v>0.0014976851851851852</v>
      </c>
      <c r="E59" s="29"/>
      <c r="F59" s="19">
        <f>A59</f>
        <v>28</v>
      </c>
      <c r="G59" s="30">
        <f>IF(E59="DISK","DISK",D59)</f>
        <v>0.0014976851851851852</v>
      </c>
      <c r="I59" s="31">
        <v>56</v>
      </c>
      <c r="J59" s="32">
        <f>'Seznam družstev'!B168</f>
        <v>0</v>
      </c>
      <c r="K59" s="33" t="str">
        <f>IF(D338&gt;0,D338,"X")</f>
        <v>X</v>
      </c>
      <c r="L59" s="34">
        <f t="shared" si="0"/>
        <v>0</v>
      </c>
      <c r="N59" s="31">
        <v>56</v>
      </c>
      <c r="O59" s="32">
        <f>VLOOKUP(N59,'Seznam družstev'!$C$2:$D$183,2,FALSE)</f>
        <v>0</v>
      </c>
      <c r="P59" s="83" t="str">
        <f t="shared" si="1"/>
        <v>X</v>
      </c>
      <c r="Q59" s="34">
        <f t="shared" si="2"/>
        <v>0</v>
      </c>
    </row>
    <row r="60" spans="1:17" ht="12.75">
      <c r="A60" s="19">
        <v>30</v>
      </c>
      <c r="B60" s="17" t="str">
        <f>VLOOKUP(A60,'Seznam družstev'!$C$2:$D$183,2,FALSE)</f>
        <v>Loufková Adéla</v>
      </c>
      <c r="C60" s="18" t="s">
        <v>1</v>
      </c>
      <c r="D60" s="29">
        <v>0.003474537037037037</v>
      </c>
      <c r="E60" s="29"/>
      <c r="F60" s="19">
        <f>A60</f>
        <v>30</v>
      </c>
      <c r="G60" s="30">
        <f>IF(E60="DISK","DISK",D60-D59)</f>
        <v>0.0019768518518518516</v>
      </c>
      <c r="I60" s="31">
        <v>57</v>
      </c>
      <c r="J60" s="32">
        <f>'Seznam družstev'!B171</f>
        <v>0</v>
      </c>
      <c r="K60" s="33" t="str">
        <f>IF(D344&gt;0,D344,"X")</f>
        <v>X</v>
      </c>
      <c r="L60" s="34">
        <f t="shared" si="0"/>
        <v>0</v>
      </c>
      <c r="N60" s="31">
        <v>57</v>
      </c>
      <c r="O60" s="32">
        <f>VLOOKUP(N60,'Seznam družstev'!$C$2:$D$183,2,FALSE)</f>
        <v>0</v>
      </c>
      <c r="P60" s="83" t="str">
        <f t="shared" si="1"/>
        <v>X</v>
      </c>
      <c r="Q60" s="34">
        <f t="shared" si="2"/>
        <v>0</v>
      </c>
    </row>
    <row r="61" spans="1:17" ht="13.5" thickBot="1">
      <c r="A61" s="19">
        <v>29</v>
      </c>
      <c r="B61" s="17" t="str">
        <f>VLOOKUP(A61,'Seznam družstev'!$C$2:$D$183,2,FALSE)</f>
        <v>Bureš Jan</v>
      </c>
      <c r="C61" s="18" t="s">
        <v>140</v>
      </c>
      <c r="D61" s="29">
        <v>0.004620601851851851</v>
      </c>
      <c r="E61" s="29"/>
      <c r="F61" s="19">
        <f>A61</f>
        <v>29</v>
      </c>
      <c r="G61" s="30">
        <f>IF(E61="DISK","DISK",D61-D60)</f>
        <v>0.0011460648148148146</v>
      </c>
      <c r="I61" s="31">
        <v>58</v>
      </c>
      <c r="J61" s="32">
        <f>'Seznam družstev'!B174</f>
        <v>0</v>
      </c>
      <c r="K61" s="33" t="str">
        <f>IF(D350&gt;0,D350,"X")</f>
        <v>X</v>
      </c>
      <c r="L61" s="34">
        <f t="shared" si="0"/>
        <v>0</v>
      </c>
      <c r="N61" s="31">
        <v>58</v>
      </c>
      <c r="O61" s="32">
        <f>VLOOKUP(N61,'Seznam družstev'!$C$2:$D$183,2,FALSE)</f>
        <v>0</v>
      </c>
      <c r="P61" s="83" t="str">
        <f t="shared" si="1"/>
        <v>X</v>
      </c>
      <c r="Q61" s="34">
        <f t="shared" si="2"/>
        <v>0</v>
      </c>
    </row>
    <row r="62" spans="3:17" ht="13.5" thickBot="1">
      <c r="C62" s="35" t="s">
        <v>2</v>
      </c>
      <c r="D62" s="36">
        <f>IF(OR(E59="DISK",E60="DISK",E61="DISK"),"DISK",D61)</f>
        <v>0.004620601851851851</v>
      </c>
      <c r="E62" s="37"/>
      <c r="F62" s="78"/>
      <c r="G62" s="37"/>
      <c r="I62" s="31">
        <v>59</v>
      </c>
      <c r="J62" s="32">
        <f>'Seznam družstev'!B177</f>
        <v>0</v>
      </c>
      <c r="K62" s="33" t="str">
        <f>IF(D356&gt;0,D356,"X")</f>
        <v>X</v>
      </c>
      <c r="L62" s="34">
        <f t="shared" si="0"/>
        <v>0</v>
      </c>
      <c r="N62" s="31">
        <v>59</v>
      </c>
      <c r="O62" s="32">
        <f>VLOOKUP(N62,'Seznam družstev'!$C$2:$D$183,2,FALSE)</f>
        <v>0</v>
      </c>
      <c r="P62" s="83" t="str">
        <f t="shared" si="1"/>
        <v>X</v>
      </c>
      <c r="Q62" s="34">
        <f t="shared" si="2"/>
        <v>0</v>
      </c>
    </row>
    <row r="63" spans="6:17" ht="13.5" thickBot="1">
      <c r="F63" s="19"/>
      <c r="I63" s="38">
        <v>60</v>
      </c>
      <c r="J63" s="39">
        <f>'Seznam družstev'!B180</f>
        <v>0</v>
      </c>
      <c r="K63" s="40" t="str">
        <f>IF(D362&gt;0,D362,"X")</f>
        <v>X</v>
      </c>
      <c r="L63" s="41">
        <f t="shared" si="0"/>
        <v>0</v>
      </c>
      <c r="N63" s="31">
        <v>60</v>
      </c>
      <c r="O63" s="32">
        <f>VLOOKUP(N63,'Seznam družstev'!$C$2:$D$183,2,FALSE)</f>
        <v>0</v>
      </c>
      <c r="P63" s="83" t="str">
        <f t="shared" si="1"/>
        <v>X</v>
      </c>
      <c r="Q63" s="34">
        <f t="shared" si="2"/>
        <v>0</v>
      </c>
    </row>
    <row r="64" spans="2:17" ht="12.75">
      <c r="B64" s="17" t="s">
        <v>29</v>
      </c>
      <c r="C64" s="17" t="str">
        <f>'Seznam družstev'!B33</f>
        <v>Blansko A</v>
      </c>
      <c r="D64" s="16" t="s">
        <v>94</v>
      </c>
      <c r="G64" s="16" t="s">
        <v>3</v>
      </c>
      <c r="N64" s="31">
        <v>61</v>
      </c>
      <c r="O64" s="32">
        <f>VLOOKUP(N64,'Seznam družstev'!$C$2:$D$183,2,FALSE)</f>
        <v>0</v>
      </c>
      <c r="P64" s="83" t="str">
        <f t="shared" si="1"/>
        <v>X</v>
      </c>
      <c r="Q64" s="34">
        <f t="shared" si="2"/>
        <v>0</v>
      </c>
    </row>
    <row r="65" spans="1:17" ht="12.75">
      <c r="A65" s="19">
        <v>31</v>
      </c>
      <c r="B65" s="17" t="str">
        <f>VLOOKUP(A65,'Seznam družstev'!$C$2:$D$183,2,FALSE)</f>
        <v>Burian Radek</v>
      </c>
      <c r="C65" s="18" t="s">
        <v>0</v>
      </c>
      <c r="D65" s="29">
        <v>0.0010541666666666666</v>
      </c>
      <c r="E65" s="29"/>
      <c r="F65" s="19">
        <f>A65</f>
        <v>31</v>
      </c>
      <c r="G65" s="30">
        <f>IF(E65="DISK","DISK",D65)</f>
        <v>0.0010541666666666666</v>
      </c>
      <c r="N65" s="31">
        <v>62</v>
      </c>
      <c r="O65" s="32">
        <f>VLOOKUP(N65,'Seznam družstev'!$C$2:$D$183,2,FALSE)</f>
        <v>0</v>
      </c>
      <c r="P65" s="83" t="str">
        <f t="shared" si="1"/>
        <v>X</v>
      </c>
      <c r="Q65" s="34">
        <f t="shared" si="2"/>
        <v>0</v>
      </c>
    </row>
    <row r="66" spans="1:17" ht="12.75">
      <c r="A66" s="19">
        <v>32</v>
      </c>
      <c r="B66" s="17" t="str">
        <f>VLOOKUP(A66,'Seznam družstev'!$C$2:$D$183,2,FALSE)</f>
        <v>Vondrášek Jakub</v>
      </c>
      <c r="C66" s="18" t="s">
        <v>1</v>
      </c>
      <c r="D66" s="29">
        <v>0.0021659722222222223</v>
      </c>
      <c r="E66" s="29"/>
      <c r="F66" s="19">
        <f>A66</f>
        <v>32</v>
      </c>
      <c r="G66" s="30">
        <f>IF(E66="DISK","DISK",D66-D65)</f>
        <v>0.0011118055555555558</v>
      </c>
      <c r="N66" s="31">
        <v>63</v>
      </c>
      <c r="O66" s="32">
        <f>VLOOKUP(N66,'Seznam družstev'!$C$2:$D$183,2,FALSE)</f>
        <v>0</v>
      </c>
      <c r="P66" s="83" t="str">
        <f t="shared" si="1"/>
        <v>X</v>
      </c>
      <c r="Q66" s="34">
        <f t="shared" si="2"/>
        <v>0</v>
      </c>
    </row>
    <row r="67" spans="1:17" ht="13.5" thickBot="1">
      <c r="A67" s="19">
        <v>33</v>
      </c>
      <c r="B67" s="17" t="str">
        <f>VLOOKUP(A67,'Seznam družstev'!$C$2:$D$183,2,FALSE)</f>
        <v>Vondrášek Michal</v>
      </c>
      <c r="C67" s="18" t="s">
        <v>140</v>
      </c>
      <c r="D67" s="29">
        <v>0.003138773148148148</v>
      </c>
      <c r="E67" s="29"/>
      <c r="F67" s="19">
        <f>A67</f>
        <v>33</v>
      </c>
      <c r="G67" s="30">
        <f>IF(E67="DISK","DISK",D67-D66)</f>
        <v>0.0009728009259259256</v>
      </c>
      <c r="N67" s="31">
        <v>64</v>
      </c>
      <c r="O67" s="32">
        <f>VLOOKUP(N67,'Seznam družstev'!$C$2:$D$183,2,FALSE)</f>
        <v>0</v>
      </c>
      <c r="P67" s="83" t="str">
        <f t="shared" si="1"/>
        <v>X</v>
      </c>
      <c r="Q67" s="34">
        <f t="shared" si="2"/>
        <v>0</v>
      </c>
    </row>
    <row r="68" spans="3:17" ht="13.5" thickBot="1">
      <c r="C68" s="35" t="s">
        <v>2</v>
      </c>
      <c r="D68" s="36">
        <f>IF(OR(E65="DISK",E66="DISK",E67="DISK"),"DISK",D67)</f>
        <v>0.003138773148148148</v>
      </c>
      <c r="E68" s="37"/>
      <c r="F68" s="78"/>
      <c r="G68" s="37"/>
      <c r="N68" s="31">
        <v>65</v>
      </c>
      <c r="O68" s="32">
        <f>VLOOKUP(N68,'Seznam družstev'!$C$2:$D$183,2,FALSE)</f>
        <v>0</v>
      </c>
      <c r="P68" s="83" t="str">
        <f t="shared" si="1"/>
        <v>X</v>
      </c>
      <c r="Q68" s="34">
        <f t="shared" si="2"/>
        <v>0</v>
      </c>
    </row>
    <row r="69" spans="6:17" ht="12.75">
      <c r="F69" s="19"/>
      <c r="N69" s="31">
        <v>66</v>
      </c>
      <c r="O69" s="32">
        <f>VLOOKUP(N69,'Seznam družstev'!$C$2:$D$183,2,FALSE)</f>
        <v>0</v>
      </c>
      <c r="P69" s="83" t="str">
        <f aca="true" t="shared" si="3" ref="P69:P132">IF(O69&gt;0,VLOOKUP(N69,$F$5:$G$361,2,FALSE),"X")</f>
        <v>X</v>
      </c>
      <c r="Q69" s="34">
        <f aca="true" t="shared" si="4" ref="Q69:Q132">IF(P69="X",,IF(P69="DISK",CEILING(COUNTA($O$4:$O$183)-COUNTIF($O$4:$O$183,"=0")-COUNTIF($P$4:$P$183,"disk")/2,1),RANK(P69,$P$4:$P$183,1)))</f>
        <v>0</v>
      </c>
    </row>
    <row r="70" spans="2:17" ht="12.75">
      <c r="B70" s="17" t="s">
        <v>30</v>
      </c>
      <c r="C70" s="17" t="str">
        <f>'Seznam družstev'!B36</f>
        <v>Blansko B</v>
      </c>
      <c r="D70" s="16" t="s">
        <v>94</v>
      </c>
      <c r="G70" s="16" t="s">
        <v>3</v>
      </c>
      <c r="N70" s="31">
        <v>67</v>
      </c>
      <c r="O70" s="32">
        <f>VLOOKUP(N70,'Seznam družstev'!$C$2:$D$183,2,FALSE)</f>
        <v>0</v>
      </c>
      <c r="P70" s="83" t="str">
        <f t="shared" si="3"/>
        <v>X</v>
      </c>
      <c r="Q70" s="34">
        <f t="shared" si="4"/>
        <v>0</v>
      </c>
    </row>
    <row r="71" spans="1:17" ht="12.75">
      <c r="A71" s="19">
        <v>34</v>
      </c>
      <c r="B71" s="17" t="str">
        <f>VLOOKUP(A71,'Seznam družstev'!$C$2:$D$183,2,FALSE)</f>
        <v>Krikl Tomáš</v>
      </c>
      <c r="C71" s="18" t="s">
        <v>0</v>
      </c>
      <c r="D71" s="29">
        <v>0.001505324074074074</v>
      </c>
      <c r="E71" s="29"/>
      <c r="F71" s="19">
        <f>A71</f>
        <v>34</v>
      </c>
      <c r="G71" s="30">
        <f>IF(E71="DISK","DISK",D71)</f>
        <v>0.001505324074074074</v>
      </c>
      <c r="N71" s="31">
        <v>68</v>
      </c>
      <c r="O71" s="32">
        <f>VLOOKUP(N71,'Seznam družstev'!$C$2:$D$183,2,FALSE)</f>
        <v>0</v>
      </c>
      <c r="P71" s="83" t="str">
        <f t="shared" si="3"/>
        <v>X</v>
      </c>
      <c r="Q71" s="34">
        <f t="shared" si="4"/>
        <v>0</v>
      </c>
    </row>
    <row r="72" spans="1:17" ht="12.75">
      <c r="A72" s="19">
        <v>35</v>
      </c>
      <c r="B72" s="17" t="str">
        <f>VLOOKUP(A72,'Seznam družstev'!$C$2:$D$183,2,FALSE)</f>
        <v>Dohnalík Jiří</v>
      </c>
      <c r="C72" s="18" t="s">
        <v>1</v>
      </c>
      <c r="D72" s="29">
        <v>0.002731944444444445</v>
      </c>
      <c r="E72" s="29"/>
      <c r="F72" s="19">
        <f>A72</f>
        <v>35</v>
      </c>
      <c r="G72" s="30">
        <f>IF(E72="DISK","DISK",D72-D71)</f>
        <v>0.0012266203703703708</v>
      </c>
      <c r="N72" s="31">
        <v>69</v>
      </c>
      <c r="O72" s="32">
        <f>VLOOKUP(N72,'Seznam družstev'!$C$2:$D$183,2,FALSE)</f>
        <v>0</v>
      </c>
      <c r="P72" s="83" t="str">
        <f t="shared" si="3"/>
        <v>X</v>
      </c>
      <c r="Q72" s="34">
        <f t="shared" si="4"/>
        <v>0</v>
      </c>
    </row>
    <row r="73" spans="1:17" ht="13.5" thickBot="1">
      <c r="A73" s="19">
        <v>36</v>
      </c>
      <c r="B73" s="17" t="str">
        <f>VLOOKUP(A73,'Seznam družstev'!$C$2:$D$183,2,FALSE)</f>
        <v>Molek Lukáš</v>
      </c>
      <c r="C73" s="18" t="s">
        <v>140</v>
      </c>
      <c r="D73" s="29">
        <v>0.0038359953703703703</v>
      </c>
      <c r="E73" s="29"/>
      <c r="F73" s="19">
        <f>A73</f>
        <v>36</v>
      </c>
      <c r="G73" s="30">
        <f>IF(E73="DISK","DISK",D73-D72)</f>
        <v>0.0011040509259259254</v>
      </c>
      <c r="N73" s="31">
        <v>70</v>
      </c>
      <c r="O73" s="32">
        <f>VLOOKUP(N73,'Seznam družstev'!$C$2:$D$183,2,FALSE)</f>
        <v>0</v>
      </c>
      <c r="P73" s="83" t="str">
        <f t="shared" si="3"/>
        <v>X</v>
      </c>
      <c r="Q73" s="34">
        <f t="shared" si="4"/>
        <v>0</v>
      </c>
    </row>
    <row r="74" spans="3:17" ht="13.5" thickBot="1">
      <c r="C74" s="35" t="s">
        <v>2</v>
      </c>
      <c r="D74" s="36">
        <f>IF(OR(E71="DISK",E72="DISK",E73="DISK"),"DISK",D73)</f>
        <v>0.0038359953703703703</v>
      </c>
      <c r="E74" s="37"/>
      <c r="F74" s="78"/>
      <c r="G74" s="37"/>
      <c r="N74" s="31">
        <v>71</v>
      </c>
      <c r="O74" s="32">
        <f>VLOOKUP(N74,'Seznam družstev'!$C$2:$D$183,2,FALSE)</f>
        <v>0</v>
      </c>
      <c r="P74" s="83" t="str">
        <f t="shared" si="3"/>
        <v>X</v>
      </c>
      <c r="Q74" s="34">
        <f t="shared" si="4"/>
        <v>0</v>
      </c>
    </row>
    <row r="75" spans="6:17" ht="12.75">
      <c r="F75" s="19"/>
      <c r="N75" s="31">
        <v>72</v>
      </c>
      <c r="O75" s="32">
        <f>VLOOKUP(N75,'Seznam družstev'!$C$2:$D$183,2,FALSE)</f>
        <v>0</v>
      </c>
      <c r="P75" s="83" t="str">
        <f t="shared" si="3"/>
        <v>X</v>
      </c>
      <c r="Q75" s="34">
        <f t="shared" si="4"/>
        <v>0</v>
      </c>
    </row>
    <row r="76" spans="2:17" ht="12.75">
      <c r="B76" s="17" t="s">
        <v>31</v>
      </c>
      <c r="C76" s="17" t="str">
        <f>'Seznam družstev'!B39</f>
        <v>Blansko C</v>
      </c>
      <c r="D76" s="16" t="s">
        <v>94</v>
      </c>
      <c r="G76" s="16" t="s">
        <v>3</v>
      </c>
      <c r="N76" s="31">
        <v>73</v>
      </c>
      <c r="O76" s="32">
        <f>VLOOKUP(N76,'Seznam družstev'!$C$2:$D$183,2,FALSE)</f>
        <v>0</v>
      </c>
      <c r="P76" s="83" t="str">
        <f t="shared" si="3"/>
        <v>X</v>
      </c>
      <c r="Q76" s="34">
        <f t="shared" si="4"/>
        <v>0</v>
      </c>
    </row>
    <row r="77" spans="1:17" ht="12.75">
      <c r="A77" s="19">
        <v>37</v>
      </c>
      <c r="B77" s="17" t="str">
        <f>VLOOKUP(A77,'Seznam družstev'!$C$2:$D$183,2,FALSE)</f>
        <v>Pernica Martin</v>
      </c>
      <c r="C77" s="18" t="s">
        <v>0</v>
      </c>
      <c r="D77" s="29">
        <v>0.0012363425925925925</v>
      </c>
      <c r="E77" s="29"/>
      <c r="F77" s="19">
        <f>A77</f>
        <v>37</v>
      </c>
      <c r="G77" s="30">
        <f>IF(E77="DISK","DISK",D77)</f>
        <v>0.0012363425925925925</v>
      </c>
      <c r="N77" s="31">
        <v>74</v>
      </c>
      <c r="O77" s="32">
        <f>VLOOKUP(N77,'Seznam družstev'!$C$2:$D$183,2,FALSE)</f>
        <v>0</v>
      </c>
      <c r="P77" s="83" t="str">
        <f t="shared" si="3"/>
        <v>X</v>
      </c>
      <c r="Q77" s="34">
        <f t="shared" si="4"/>
        <v>0</v>
      </c>
    </row>
    <row r="78" spans="1:17" ht="12.75">
      <c r="A78" s="19">
        <v>38</v>
      </c>
      <c r="B78" s="17" t="str">
        <f>VLOOKUP(A78,'Seznam družstev'!$C$2:$D$183,2,FALSE)</f>
        <v>Fojt Daniel</v>
      </c>
      <c r="C78" s="18" t="s">
        <v>1</v>
      </c>
      <c r="D78" s="29">
        <v>0.0025288194444444446</v>
      </c>
      <c r="E78" s="29"/>
      <c r="F78" s="19">
        <f>A78</f>
        <v>38</v>
      </c>
      <c r="G78" s="30">
        <f>IF(E78="DISK","DISK",D78-D77)</f>
        <v>0.0012924768518518522</v>
      </c>
      <c r="N78" s="31">
        <v>75</v>
      </c>
      <c r="O78" s="32">
        <f>VLOOKUP(N78,'Seznam družstev'!$C$2:$D$183,2,FALSE)</f>
        <v>0</v>
      </c>
      <c r="P78" s="83" t="str">
        <f t="shared" si="3"/>
        <v>X</v>
      </c>
      <c r="Q78" s="34">
        <f t="shared" si="4"/>
        <v>0</v>
      </c>
    </row>
    <row r="79" spans="1:17" ht="13.5" thickBot="1">
      <c r="A79" s="19">
        <v>39</v>
      </c>
      <c r="B79" s="17" t="str">
        <f>VLOOKUP(A79,'Seznam družstev'!$C$2:$D$183,2,FALSE)</f>
        <v>Henzel Stanislav</v>
      </c>
      <c r="C79" s="18" t="s">
        <v>140</v>
      </c>
      <c r="D79" s="29">
        <v>0.004107060185185185</v>
      </c>
      <c r="E79" s="29"/>
      <c r="F79" s="19">
        <f>A79</f>
        <v>39</v>
      </c>
      <c r="G79" s="30">
        <f>IF(E79="DISK","DISK",D79-D78)</f>
        <v>0.0015782407407407403</v>
      </c>
      <c r="N79" s="31">
        <v>76</v>
      </c>
      <c r="O79" s="32">
        <f>VLOOKUP(N79,'Seznam družstev'!$C$2:$D$183,2,FALSE)</f>
        <v>0</v>
      </c>
      <c r="P79" s="83" t="str">
        <f t="shared" si="3"/>
        <v>X</v>
      </c>
      <c r="Q79" s="34">
        <f t="shared" si="4"/>
        <v>0</v>
      </c>
    </row>
    <row r="80" spans="3:17" ht="13.5" thickBot="1">
      <c r="C80" s="35" t="s">
        <v>2</v>
      </c>
      <c r="D80" s="36">
        <f>IF(OR(E77="DISK",E78="DISK",E79="DISK"),"DISK",D79)</f>
        <v>0.004107060185185185</v>
      </c>
      <c r="E80" s="37"/>
      <c r="F80" s="78"/>
      <c r="G80" s="37"/>
      <c r="N80" s="31">
        <v>77</v>
      </c>
      <c r="O80" s="32">
        <f>VLOOKUP(N80,'Seznam družstev'!$C$2:$D$183,2,FALSE)</f>
        <v>0</v>
      </c>
      <c r="P80" s="83" t="str">
        <f t="shared" si="3"/>
        <v>X</v>
      </c>
      <c r="Q80" s="34">
        <f t="shared" si="4"/>
        <v>0</v>
      </c>
    </row>
    <row r="81" spans="6:17" ht="12.75">
      <c r="F81" s="19"/>
      <c r="N81" s="31">
        <v>78</v>
      </c>
      <c r="O81" s="32">
        <f>VLOOKUP(N81,'Seznam družstev'!$C$2:$D$183,2,FALSE)</f>
        <v>0</v>
      </c>
      <c r="P81" s="83" t="str">
        <f t="shared" si="3"/>
        <v>X</v>
      </c>
      <c r="Q81" s="34">
        <f t="shared" si="4"/>
        <v>0</v>
      </c>
    </row>
    <row r="82" spans="2:17" ht="12.75">
      <c r="B82" s="17" t="s">
        <v>32</v>
      </c>
      <c r="C82" s="17">
        <f>'Seznam družstev'!B42</f>
        <v>0</v>
      </c>
      <c r="D82" s="16" t="s">
        <v>94</v>
      </c>
      <c r="G82" s="16" t="s">
        <v>3</v>
      </c>
      <c r="N82" s="31">
        <v>79</v>
      </c>
      <c r="O82" s="32">
        <f>VLOOKUP(N82,'Seznam družstev'!$C$2:$D$183,2,FALSE)</f>
        <v>0</v>
      </c>
      <c r="P82" s="83" t="str">
        <f t="shared" si="3"/>
        <v>X</v>
      </c>
      <c r="Q82" s="34">
        <f t="shared" si="4"/>
        <v>0</v>
      </c>
    </row>
    <row r="83" spans="1:17" ht="12.75">
      <c r="A83" s="19" t="s">
        <v>149</v>
      </c>
      <c r="B83" s="17" t="str">
        <f>VLOOKUP(A83,'Seznam družstev'!$C$2:$D$183,2,FALSE)</f>
        <v>x</v>
      </c>
      <c r="C83" s="18" t="s">
        <v>0</v>
      </c>
      <c r="D83" s="29"/>
      <c r="E83" s="29"/>
      <c r="F83" s="19" t="str">
        <f>A83</f>
        <v>x</v>
      </c>
      <c r="G83" s="30">
        <f>IF(E83="DISK","DISK",D83)</f>
        <v>0</v>
      </c>
      <c r="N83" s="31">
        <v>80</v>
      </c>
      <c r="O83" s="32">
        <f>VLOOKUP(N83,'Seznam družstev'!$C$2:$D$183,2,FALSE)</f>
        <v>0</v>
      </c>
      <c r="P83" s="83" t="str">
        <f t="shared" si="3"/>
        <v>X</v>
      </c>
      <c r="Q83" s="34">
        <f t="shared" si="4"/>
        <v>0</v>
      </c>
    </row>
    <row r="84" spans="1:17" ht="12.75">
      <c r="A84" s="19" t="s">
        <v>149</v>
      </c>
      <c r="B84" s="17" t="str">
        <f>VLOOKUP(A84,'Seznam družstev'!$C$2:$D$183,2,FALSE)</f>
        <v>x</v>
      </c>
      <c r="C84" s="18" t="s">
        <v>1</v>
      </c>
      <c r="D84" s="29"/>
      <c r="E84" s="29"/>
      <c r="F84" s="19" t="str">
        <f>A84</f>
        <v>x</v>
      </c>
      <c r="G84" s="30">
        <f>IF(E84="DISK","DISK",D84-D83)</f>
        <v>0</v>
      </c>
      <c r="N84" s="31">
        <v>81</v>
      </c>
      <c r="O84" s="32">
        <f>VLOOKUP(N84,'Seznam družstev'!$C$2:$D$183,2,FALSE)</f>
        <v>0</v>
      </c>
      <c r="P84" s="83" t="str">
        <f t="shared" si="3"/>
        <v>X</v>
      </c>
      <c r="Q84" s="34">
        <f t="shared" si="4"/>
        <v>0</v>
      </c>
    </row>
    <row r="85" spans="1:17" ht="13.5" thickBot="1">
      <c r="A85" s="19" t="s">
        <v>149</v>
      </c>
      <c r="B85" s="17" t="str">
        <f>VLOOKUP(A85,'Seznam družstev'!$C$2:$D$183,2,FALSE)</f>
        <v>x</v>
      </c>
      <c r="C85" s="18" t="s">
        <v>140</v>
      </c>
      <c r="D85" s="29"/>
      <c r="E85" s="29"/>
      <c r="F85" s="19" t="str">
        <f>A85</f>
        <v>x</v>
      </c>
      <c r="G85" s="30">
        <f>IF(E85="DISK","DISK",D85-D84)</f>
        <v>0</v>
      </c>
      <c r="N85" s="31">
        <v>82</v>
      </c>
      <c r="O85" s="32">
        <f>VLOOKUP(N85,'Seznam družstev'!$C$2:$D$183,2,FALSE)</f>
        <v>0</v>
      </c>
      <c r="P85" s="83" t="str">
        <f t="shared" si="3"/>
        <v>X</v>
      </c>
      <c r="Q85" s="34">
        <f t="shared" si="4"/>
        <v>0</v>
      </c>
    </row>
    <row r="86" spans="3:17" ht="13.5" thickBot="1">
      <c r="C86" s="35" t="s">
        <v>2</v>
      </c>
      <c r="D86" s="36">
        <f>IF(OR(E83="DISK",E84="DISK",E85="DISK"),"DISK",D85)</f>
        <v>0</v>
      </c>
      <c r="E86" s="37"/>
      <c r="F86" s="78"/>
      <c r="G86" s="37"/>
      <c r="N86" s="31">
        <v>83</v>
      </c>
      <c r="O86" s="32">
        <f>VLOOKUP(N86,'Seznam družstev'!$C$2:$D$183,2,FALSE)</f>
        <v>0</v>
      </c>
      <c r="P86" s="83" t="str">
        <f t="shared" si="3"/>
        <v>X</v>
      </c>
      <c r="Q86" s="34">
        <f t="shared" si="4"/>
        <v>0</v>
      </c>
    </row>
    <row r="87" spans="6:17" ht="12.75">
      <c r="F87" s="19"/>
      <c r="N87" s="31">
        <v>84</v>
      </c>
      <c r="O87" s="32">
        <f>VLOOKUP(N87,'Seznam družstev'!$C$2:$D$183,2,FALSE)</f>
        <v>0</v>
      </c>
      <c r="P87" s="83" t="str">
        <f t="shared" si="3"/>
        <v>X</v>
      </c>
      <c r="Q87" s="34">
        <f t="shared" si="4"/>
        <v>0</v>
      </c>
    </row>
    <row r="88" spans="2:17" ht="12.75">
      <c r="B88" s="17" t="s">
        <v>33</v>
      </c>
      <c r="C88" s="17">
        <f>'Seznam družstev'!B45</f>
        <v>0</v>
      </c>
      <c r="D88" s="16" t="s">
        <v>94</v>
      </c>
      <c r="G88" s="16" t="s">
        <v>3</v>
      </c>
      <c r="N88" s="31">
        <v>85</v>
      </c>
      <c r="O88" s="32">
        <f>VLOOKUP(N88,'Seznam družstev'!$C$2:$D$183,2,FALSE)</f>
        <v>0</v>
      </c>
      <c r="P88" s="83" t="str">
        <f t="shared" si="3"/>
        <v>X</v>
      </c>
      <c r="Q88" s="34">
        <f t="shared" si="4"/>
        <v>0</v>
      </c>
    </row>
    <row r="89" spans="1:17" ht="12.75">
      <c r="A89" s="19" t="s">
        <v>149</v>
      </c>
      <c r="B89" s="17" t="str">
        <f>VLOOKUP(A89,'Seznam družstev'!$C$2:$D$183,2,FALSE)</f>
        <v>x</v>
      </c>
      <c r="C89" s="18" t="s">
        <v>0</v>
      </c>
      <c r="D89" s="29"/>
      <c r="E89" s="29"/>
      <c r="F89" s="19" t="str">
        <f>A89</f>
        <v>x</v>
      </c>
      <c r="G89" s="30">
        <f>IF(E89="DISK","DISK",D89)</f>
        <v>0</v>
      </c>
      <c r="N89" s="31">
        <v>86</v>
      </c>
      <c r="O89" s="32">
        <f>VLOOKUP(N89,'Seznam družstev'!$C$2:$D$183,2,FALSE)</f>
        <v>0</v>
      </c>
      <c r="P89" s="83" t="str">
        <f t="shared" si="3"/>
        <v>X</v>
      </c>
      <c r="Q89" s="34">
        <f t="shared" si="4"/>
        <v>0</v>
      </c>
    </row>
    <row r="90" spans="1:17" ht="12.75">
      <c r="A90" s="19" t="s">
        <v>149</v>
      </c>
      <c r="B90" s="17" t="str">
        <f>VLOOKUP(A90,'Seznam družstev'!$C$2:$D$183,2,FALSE)</f>
        <v>x</v>
      </c>
      <c r="C90" s="18" t="s">
        <v>1</v>
      </c>
      <c r="D90" s="29"/>
      <c r="E90" s="29"/>
      <c r="F90" s="19" t="str">
        <f>A90</f>
        <v>x</v>
      </c>
      <c r="G90" s="30">
        <f>IF(E90="DISK","DISK",D90-D89)</f>
        <v>0</v>
      </c>
      <c r="N90" s="31">
        <v>87</v>
      </c>
      <c r="O90" s="32">
        <f>VLOOKUP(N90,'Seznam družstev'!$C$2:$D$183,2,FALSE)</f>
        <v>0</v>
      </c>
      <c r="P90" s="83" t="str">
        <f t="shared" si="3"/>
        <v>X</v>
      </c>
      <c r="Q90" s="34">
        <f t="shared" si="4"/>
        <v>0</v>
      </c>
    </row>
    <row r="91" spans="1:17" ht="13.5" thickBot="1">
      <c r="A91" s="19" t="s">
        <v>149</v>
      </c>
      <c r="B91" s="17" t="str">
        <f>VLOOKUP(A91,'Seznam družstev'!$C$2:$D$183,2,FALSE)</f>
        <v>x</v>
      </c>
      <c r="C91" s="18" t="s">
        <v>140</v>
      </c>
      <c r="D91" s="29"/>
      <c r="E91" s="29"/>
      <c r="F91" s="19" t="str">
        <f>A91</f>
        <v>x</v>
      </c>
      <c r="G91" s="30">
        <f>IF(E91="DISK","DISK",D91-D90)</f>
        <v>0</v>
      </c>
      <c r="N91" s="31">
        <v>88</v>
      </c>
      <c r="O91" s="32">
        <f>VLOOKUP(N91,'Seznam družstev'!$C$2:$D$183,2,FALSE)</f>
        <v>0</v>
      </c>
      <c r="P91" s="83" t="str">
        <f t="shared" si="3"/>
        <v>X</v>
      </c>
      <c r="Q91" s="34">
        <f t="shared" si="4"/>
        <v>0</v>
      </c>
    </row>
    <row r="92" spans="3:17" ht="13.5" thickBot="1">
      <c r="C92" s="35" t="s">
        <v>2</v>
      </c>
      <c r="D92" s="36">
        <f>IF(OR(E89="DISK",E90="DISK",E91="DISK"),"DISK",D91)</f>
        <v>0</v>
      </c>
      <c r="E92" s="37"/>
      <c r="F92" s="78"/>
      <c r="G92" s="37"/>
      <c r="N92" s="31">
        <v>89</v>
      </c>
      <c r="O92" s="32">
        <f>VLOOKUP(N92,'Seznam družstev'!$C$2:$D$183,2,FALSE)</f>
        <v>0</v>
      </c>
      <c r="P92" s="83" t="str">
        <f t="shared" si="3"/>
        <v>X</v>
      </c>
      <c r="Q92" s="34">
        <f t="shared" si="4"/>
        <v>0</v>
      </c>
    </row>
    <row r="93" spans="6:17" ht="12.75">
      <c r="F93" s="19"/>
      <c r="N93" s="31">
        <v>90</v>
      </c>
      <c r="O93" s="32">
        <f>VLOOKUP(N93,'Seznam družstev'!$C$2:$D$183,2,FALSE)</f>
        <v>0</v>
      </c>
      <c r="P93" s="83" t="str">
        <f t="shared" si="3"/>
        <v>X</v>
      </c>
      <c r="Q93" s="34">
        <f t="shared" si="4"/>
        <v>0</v>
      </c>
    </row>
    <row r="94" spans="2:17" ht="12.75">
      <c r="B94" s="17" t="s">
        <v>95</v>
      </c>
      <c r="C94" s="17">
        <f>'Seznam družstev'!B48</f>
        <v>0</v>
      </c>
      <c r="D94" s="16" t="s">
        <v>94</v>
      </c>
      <c r="G94" s="16" t="s">
        <v>3</v>
      </c>
      <c r="N94" s="31">
        <v>91</v>
      </c>
      <c r="O94" s="32">
        <f>VLOOKUP(N94,'Seznam družstev'!$C$2:$D$183,2,FALSE)</f>
        <v>0</v>
      </c>
      <c r="P94" s="83" t="str">
        <f t="shared" si="3"/>
        <v>X</v>
      </c>
      <c r="Q94" s="34">
        <f t="shared" si="4"/>
        <v>0</v>
      </c>
    </row>
    <row r="95" spans="1:17" ht="12.75">
      <c r="A95" s="19" t="s">
        <v>149</v>
      </c>
      <c r="B95" s="17" t="str">
        <f>VLOOKUP(A95,'Seznam družstev'!$C$2:$D$183,2,FALSE)</f>
        <v>x</v>
      </c>
      <c r="C95" s="18" t="s">
        <v>0</v>
      </c>
      <c r="D95" s="29"/>
      <c r="E95" s="29"/>
      <c r="F95" s="19" t="str">
        <f>A95</f>
        <v>x</v>
      </c>
      <c r="G95" s="30">
        <f>IF(E95="DISK","DISK",D95)</f>
        <v>0</v>
      </c>
      <c r="N95" s="31">
        <v>92</v>
      </c>
      <c r="O95" s="32">
        <f>VLOOKUP(N95,'Seznam družstev'!$C$2:$D$183,2,FALSE)</f>
        <v>0</v>
      </c>
      <c r="P95" s="83" t="str">
        <f t="shared" si="3"/>
        <v>X</v>
      </c>
      <c r="Q95" s="34">
        <f t="shared" si="4"/>
        <v>0</v>
      </c>
    </row>
    <row r="96" spans="1:17" ht="12.75">
      <c r="A96" s="19" t="s">
        <v>149</v>
      </c>
      <c r="B96" s="17" t="str">
        <f>VLOOKUP(A96,'Seznam družstev'!$C$2:$D$183,2,FALSE)</f>
        <v>x</v>
      </c>
      <c r="C96" s="18" t="s">
        <v>1</v>
      </c>
      <c r="D96" s="29"/>
      <c r="E96" s="29"/>
      <c r="F96" s="19" t="str">
        <f>A96</f>
        <v>x</v>
      </c>
      <c r="G96" s="30">
        <f>IF(E96="DISK","DISK",D96-D95)</f>
        <v>0</v>
      </c>
      <c r="N96" s="31">
        <v>93</v>
      </c>
      <c r="O96" s="32">
        <f>VLOOKUP(N96,'Seznam družstev'!$C$2:$D$183,2,FALSE)</f>
        <v>0</v>
      </c>
      <c r="P96" s="83" t="str">
        <f t="shared" si="3"/>
        <v>X</v>
      </c>
      <c r="Q96" s="34">
        <f t="shared" si="4"/>
        <v>0</v>
      </c>
    </row>
    <row r="97" spans="1:17" ht="13.5" thickBot="1">
      <c r="A97" s="19" t="s">
        <v>149</v>
      </c>
      <c r="B97" s="17" t="str">
        <f>VLOOKUP(A97,'Seznam družstev'!$C$2:$D$183,2,FALSE)</f>
        <v>x</v>
      </c>
      <c r="C97" s="18" t="s">
        <v>140</v>
      </c>
      <c r="D97" s="29"/>
      <c r="E97" s="29"/>
      <c r="F97" s="19" t="str">
        <f>A97</f>
        <v>x</v>
      </c>
      <c r="G97" s="30">
        <f>IF(E97="DISK","DISK",D97-D96)</f>
        <v>0</v>
      </c>
      <c r="N97" s="31">
        <v>94</v>
      </c>
      <c r="O97" s="32">
        <f>VLOOKUP(N97,'Seznam družstev'!$C$2:$D$183,2,FALSE)</f>
        <v>0</v>
      </c>
      <c r="P97" s="83" t="str">
        <f t="shared" si="3"/>
        <v>X</v>
      </c>
      <c r="Q97" s="34">
        <f t="shared" si="4"/>
        <v>0</v>
      </c>
    </row>
    <row r="98" spans="3:17" ht="13.5" thickBot="1">
      <c r="C98" s="35" t="s">
        <v>2</v>
      </c>
      <c r="D98" s="36">
        <f>IF(OR(E95="DISK",E96="DISK",E97="DISK"),"DISK",D97)</f>
        <v>0</v>
      </c>
      <c r="E98" s="37"/>
      <c r="F98" s="78"/>
      <c r="G98" s="37"/>
      <c r="N98" s="31">
        <v>95</v>
      </c>
      <c r="O98" s="32">
        <f>VLOOKUP(N98,'Seznam družstev'!$C$2:$D$183,2,FALSE)</f>
        <v>0</v>
      </c>
      <c r="P98" s="83" t="str">
        <f t="shared" si="3"/>
        <v>X</v>
      </c>
      <c r="Q98" s="34">
        <f t="shared" si="4"/>
        <v>0</v>
      </c>
    </row>
    <row r="99" spans="6:17" ht="12.75">
      <c r="F99" s="19"/>
      <c r="N99" s="31">
        <v>96</v>
      </c>
      <c r="O99" s="32">
        <f>VLOOKUP(N99,'Seznam družstev'!$C$2:$D$183,2,FALSE)</f>
        <v>0</v>
      </c>
      <c r="P99" s="83" t="str">
        <f t="shared" si="3"/>
        <v>X</v>
      </c>
      <c r="Q99" s="34">
        <f t="shared" si="4"/>
        <v>0</v>
      </c>
    </row>
    <row r="100" spans="2:17" ht="12.75">
      <c r="B100" s="17" t="s">
        <v>96</v>
      </c>
      <c r="C100" s="17">
        <f>'Seznam družstev'!B51</f>
        <v>0</v>
      </c>
      <c r="D100" s="16" t="s">
        <v>94</v>
      </c>
      <c r="G100" s="16" t="s">
        <v>3</v>
      </c>
      <c r="N100" s="31">
        <v>97</v>
      </c>
      <c r="O100" s="32">
        <f>VLOOKUP(N100,'Seznam družstev'!$C$2:$D$183,2,FALSE)</f>
        <v>0</v>
      </c>
      <c r="P100" s="83" t="str">
        <f t="shared" si="3"/>
        <v>X</v>
      </c>
      <c r="Q100" s="34">
        <f t="shared" si="4"/>
        <v>0</v>
      </c>
    </row>
    <row r="101" spans="1:17" ht="12.75">
      <c r="A101" s="19" t="s">
        <v>149</v>
      </c>
      <c r="B101" s="17" t="str">
        <f>VLOOKUP(A101,'Seznam družstev'!$C$2:$D$183,2,FALSE)</f>
        <v>x</v>
      </c>
      <c r="C101" s="18" t="s">
        <v>0</v>
      </c>
      <c r="D101" s="29"/>
      <c r="E101" s="29"/>
      <c r="F101" s="19" t="str">
        <f>A101</f>
        <v>x</v>
      </c>
      <c r="G101" s="30">
        <f>IF(E101="DISK","DISK",D101)</f>
        <v>0</v>
      </c>
      <c r="N101" s="31">
        <v>98</v>
      </c>
      <c r="O101" s="32">
        <f>VLOOKUP(N101,'Seznam družstev'!$C$2:$D$183,2,FALSE)</f>
        <v>0</v>
      </c>
      <c r="P101" s="83" t="str">
        <f t="shared" si="3"/>
        <v>X</v>
      </c>
      <c r="Q101" s="34">
        <f t="shared" si="4"/>
        <v>0</v>
      </c>
    </row>
    <row r="102" spans="1:17" ht="12.75">
      <c r="A102" s="19" t="s">
        <v>149</v>
      </c>
      <c r="B102" s="17" t="str">
        <f>VLOOKUP(A102,'Seznam družstev'!$C$2:$D$183,2,FALSE)</f>
        <v>x</v>
      </c>
      <c r="C102" s="18" t="s">
        <v>1</v>
      </c>
      <c r="D102" s="29"/>
      <c r="E102" s="29"/>
      <c r="F102" s="19" t="str">
        <f>A102</f>
        <v>x</v>
      </c>
      <c r="G102" s="30">
        <f>IF(E102="DISK","DISK",D102-D101)</f>
        <v>0</v>
      </c>
      <c r="N102" s="31">
        <v>99</v>
      </c>
      <c r="O102" s="32">
        <f>VLOOKUP(N102,'Seznam družstev'!$C$2:$D$183,2,FALSE)</f>
        <v>0</v>
      </c>
      <c r="P102" s="83" t="str">
        <f t="shared" si="3"/>
        <v>X</v>
      </c>
      <c r="Q102" s="34">
        <f t="shared" si="4"/>
        <v>0</v>
      </c>
    </row>
    <row r="103" spans="1:17" ht="13.5" thickBot="1">
      <c r="A103" s="19" t="s">
        <v>149</v>
      </c>
      <c r="B103" s="17" t="str">
        <f>VLOOKUP(A103,'Seznam družstev'!$C$2:$D$183,2,FALSE)</f>
        <v>x</v>
      </c>
      <c r="C103" s="18" t="s">
        <v>140</v>
      </c>
      <c r="D103" s="29"/>
      <c r="E103" s="29"/>
      <c r="F103" s="19" t="str">
        <f>A103</f>
        <v>x</v>
      </c>
      <c r="G103" s="30">
        <f>IF(E103="DISK","DISK",D103-D102)</f>
        <v>0</v>
      </c>
      <c r="N103" s="31">
        <v>100</v>
      </c>
      <c r="O103" s="32">
        <f>VLOOKUP(N103,'Seznam družstev'!$C$2:$D$183,2,FALSE)</f>
        <v>0</v>
      </c>
      <c r="P103" s="83" t="str">
        <f t="shared" si="3"/>
        <v>X</v>
      </c>
      <c r="Q103" s="34">
        <f t="shared" si="4"/>
        <v>0</v>
      </c>
    </row>
    <row r="104" spans="3:17" ht="13.5" thickBot="1">
      <c r="C104" s="35" t="s">
        <v>2</v>
      </c>
      <c r="D104" s="36">
        <f>IF(OR(E101="DISK",E102="DISK",E103="DISK"),"DISK",D103)</f>
        <v>0</v>
      </c>
      <c r="E104" s="37"/>
      <c r="F104" s="78"/>
      <c r="G104" s="37"/>
      <c r="N104" s="31">
        <v>101</v>
      </c>
      <c r="O104" s="32">
        <f>VLOOKUP(N104,'Seznam družstev'!$C$2:$D$183,2,FALSE)</f>
        <v>0</v>
      </c>
      <c r="P104" s="83" t="str">
        <f t="shared" si="3"/>
        <v>X</v>
      </c>
      <c r="Q104" s="34">
        <f t="shared" si="4"/>
        <v>0</v>
      </c>
    </row>
    <row r="105" spans="6:17" ht="12.75">
      <c r="F105" s="19"/>
      <c r="N105" s="31">
        <v>102</v>
      </c>
      <c r="O105" s="32">
        <f>VLOOKUP(N105,'Seznam družstev'!$C$2:$D$183,2,FALSE)</f>
        <v>0</v>
      </c>
      <c r="P105" s="83" t="str">
        <f t="shared" si="3"/>
        <v>X</v>
      </c>
      <c r="Q105" s="34">
        <f t="shared" si="4"/>
        <v>0</v>
      </c>
    </row>
    <row r="106" spans="2:17" ht="12.75">
      <c r="B106" s="17" t="s">
        <v>97</v>
      </c>
      <c r="C106" s="17">
        <f>'Seznam družstev'!B54</f>
        <v>0</v>
      </c>
      <c r="D106" s="16" t="s">
        <v>94</v>
      </c>
      <c r="G106" s="16" t="s">
        <v>3</v>
      </c>
      <c r="N106" s="31">
        <v>103</v>
      </c>
      <c r="O106" s="32">
        <f>VLOOKUP(N106,'Seznam družstev'!$C$2:$D$183,2,FALSE)</f>
        <v>0</v>
      </c>
      <c r="P106" s="83" t="str">
        <f t="shared" si="3"/>
        <v>X</v>
      </c>
      <c r="Q106" s="34">
        <f t="shared" si="4"/>
        <v>0</v>
      </c>
    </row>
    <row r="107" spans="1:17" ht="12.75">
      <c r="A107" s="19" t="s">
        <v>149</v>
      </c>
      <c r="B107" s="17" t="str">
        <f>VLOOKUP(A107,'Seznam družstev'!$C$2:$D$183,2,FALSE)</f>
        <v>x</v>
      </c>
      <c r="C107" s="18" t="s">
        <v>0</v>
      </c>
      <c r="D107" s="29"/>
      <c r="E107" s="29"/>
      <c r="F107" s="19" t="str">
        <f>A107</f>
        <v>x</v>
      </c>
      <c r="G107" s="30">
        <f>IF(E107="DISK","DISK",D107)</f>
        <v>0</v>
      </c>
      <c r="N107" s="31">
        <v>104</v>
      </c>
      <c r="O107" s="32">
        <f>VLOOKUP(N107,'Seznam družstev'!$C$2:$D$183,2,FALSE)</f>
        <v>0</v>
      </c>
      <c r="P107" s="83" t="str">
        <f t="shared" si="3"/>
        <v>X</v>
      </c>
      <c r="Q107" s="34">
        <f t="shared" si="4"/>
        <v>0</v>
      </c>
    </row>
    <row r="108" spans="1:17" ht="12.75">
      <c r="A108" s="19" t="s">
        <v>149</v>
      </c>
      <c r="B108" s="17" t="str">
        <f>VLOOKUP(A108,'Seznam družstev'!$C$2:$D$183,2,FALSE)</f>
        <v>x</v>
      </c>
      <c r="C108" s="18" t="s">
        <v>1</v>
      </c>
      <c r="D108" s="29"/>
      <c r="E108" s="29"/>
      <c r="F108" s="19" t="str">
        <f>A108</f>
        <v>x</v>
      </c>
      <c r="G108" s="30">
        <f>IF(E108="DISK","DISK",D108-D107)</f>
        <v>0</v>
      </c>
      <c r="N108" s="31">
        <v>105</v>
      </c>
      <c r="O108" s="32">
        <f>VLOOKUP(N108,'Seznam družstev'!$C$2:$D$183,2,FALSE)</f>
        <v>0</v>
      </c>
      <c r="P108" s="83" t="str">
        <f t="shared" si="3"/>
        <v>X</v>
      </c>
      <c r="Q108" s="34">
        <f t="shared" si="4"/>
        <v>0</v>
      </c>
    </row>
    <row r="109" spans="1:17" ht="13.5" thickBot="1">
      <c r="A109" s="19" t="s">
        <v>149</v>
      </c>
      <c r="B109" s="17" t="str">
        <f>VLOOKUP(A109,'Seznam družstev'!$C$2:$D$183,2,FALSE)</f>
        <v>x</v>
      </c>
      <c r="C109" s="18" t="s">
        <v>140</v>
      </c>
      <c r="D109" s="29"/>
      <c r="E109" s="29"/>
      <c r="F109" s="19" t="str">
        <f>A109</f>
        <v>x</v>
      </c>
      <c r="G109" s="30">
        <f>IF(E109="DISK","DISK",D109-D108)</f>
        <v>0</v>
      </c>
      <c r="N109" s="31">
        <v>106</v>
      </c>
      <c r="O109" s="32">
        <f>VLOOKUP(N109,'Seznam družstev'!$C$2:$D$183,2,FALSE)</f>
        <v>0</v>
      </c>
      <c r="P109" s="83" t="str">
        <f t="shared" si="3"/>
        <v>X</v>
      </c>
      <c r="Q109" s="34">
        <f t="shared" si="4"/>
        <v>0</v>
      </c>
    </row>
    <row r="110" spans="3:17" ht="13.5" thickBot="1">
      <c r="C110" s="35" t="s">
        <v>2</v>
      </c>
      <c r="D110" s="36">
        <f>IF(OR(E107="DISK",E108="DISK",E109="DISK"),"DISK",D109)</f>
        <v>0</v>
      </c>
      <c r="E110" s="37"/>
      <c r="F110" s="78"/>
      <c r="G110" s="37"/>
      <c r="N110" s="31">
        <v>107</v>
      </c>
      <c r="O110" s="32">
        <f>VLOOKUP(N110,'Seznam družstev'!$C$2:$D$183,2,FALSE)</f>
        <v>0</v>
      </c>
      <c r="P110" s="83" t="str">
        <f t="shared" si="3"/>
        <v>X</v>
      </c>
      <c r="Q110" s="34">
        <f t="shared" si="4"/>
        <v>0</v>
      </c>
    </row>
    <row r="111" spans="6:17" ht="12.75">
      <c r="F111" s="19"/>
      <c r="N111" s="31">
        <v>108</v>
      </c>
      <c r="O111" s="32">
        <f>VLOOKUP(N111,'Seznam družstev'!$C$2:$D$183,2,FALSE)</f>
        <v>0</v>
      </c>
      <c r="P111" s="83" t="str">
        <f t="shared" si="3"/>
        <v>X</v>
      </c>
      <c r="Q111" s="34">
        <f t="shared" si="4"/>
        <v>0</v>
      </c>
    </row>
    <row r="112" spans="2:17" ht="12.75">
      <c r="B112" s="17" t="s">
        <v>98</v>
      </c>
      <c r="C112" s="17">
        <f>'Seznam družstev'!B57</f>
        <v>0</v>
      </c>
      <c r="D112" s="16" t="s">
        <v>94</v>
      </c>
      <c r="G112" s="16" t="s">
        <v>3</v>
      </c>
      <c r="N112" s="31">
        <v>109</v>
      </c>
      <c r="O112" s="32">
        <f>VLOOKUP(N112,'Seznam družstev'!$C$2:$D$183,2,FALSE)</f>
        <v>0</v>
      </c>
      <c r="P112" s="83" t="str">
        <f t="shared" si="3"/>
        <v>X</v>
      </c>
      <c r="Q112" s="34">
        <f t="shared" si="4"/>
        <v>0</v>
      </c>
    </row>
    <row r="113" spans="1:17" ht="12.75">
      <c r="A113" s="19" t="s">
        <v>149</v>
      </c>
      <c r="B113" s="17" t="str">
        <f>VLOOKUP(A113,'Seznam družstev'!$C$2:$D$183,2,FALSE)</f>
        <v>x</v>
      </c>
      <c r="C113" s="18" t="s">
        <v>0</v>
      </c>
      <c r="D113" s="29"/>
      <c r="E113" s="29"/>
      <c r="F113" s="19" t="str">
        <f>A113</f>
        <v>x</v>
      </c>
      <c r="G113" s="30">
        <f>IF(E113="DISK","DISK",D113)</f>
        <v>0</v>
      </c>
      <c r="N113" s="31">
        <v>110</v>
      </c>
      <c r="O113" s="32">
        <f>VLOOKUP(N113,'Seznam družstev'!$C$2:$D$183,2,FALSE)</f>
        <v>0</v>
      </c>
      <c r="P113" s="83" t="str">
        <f t="shared" si="3"/>
        <v>X</v>
      </c>
      <c r="Q113" s="34">
        <f t="shared" si="4"/>
        <v>0</v>
      </c>
    </row>
    <row r="114" spans="1:17" ht="12.75">
      <c r="A114" s="19" t="s">
        <v>149</v>
      </c>
      <c r="B114" s="17" t="str">
        <f>VLOOKUP(A114,'Seznam družstev'!$C$2:$D$183,2,FALSE)</f>
        <v>x</v>
      </c>
      <c r="C114" s="18" t="s">
        <v>1</v>
      </c>
      <c r="D114" s="29"/>
      <c r="E114" s="29"/>
      <c r="F114" s="19" t="str">
        <f>A114</f>
        <v>x</v>
      </c>
      <c r="G114" s="30">
        <f>IF(E114="DISK","DISK",D114-D113)</f>
        <v>0</v>
      </c>
      <c r="N114" s="31">
        <v>111</v>
      </c>
      <c r="O114" s="32">
        <f>VLOOKUP(N114,'Seznam družstev'!$C$2:$D$183,2,FALSE)</f>
        <v>0</v>
      </c>
      <c r="P114" s="83" t="str">
        <f t="shared" si="3"/>
        <v>X</v>
      </c>
      <c r="Q114" s="34">
        <f t="shared" si="4"/>
        <v>0</v>
      </c>
    </row>
    <row r="115" spans="1:17" ht="13.5" thickBot="1">
      <c r="A115" s="19" t="s">
        <v>149</v>
      </c>
      <c r="B115" s="17" t="str">
        <f>VLOOKUP(A115,'Seznam družstev'!$C$2:$D$183,2,FALSE)</f>
        <v>x</v>
      </c>
      <c r="C115" s="18" t="s">
        <v>140</v>
      </c>
      <c r="D115" s="29"/>
      <c r="E115" s="29"/>
      <c r="F115" s="19" t="str">
        <f>A115</f>
        <v>x</v>
      </c>
      <c r="G115" s="30">
        <f>IF(E115="DISK","DISK",D115-D114)</f>
        <v>0</v>
      </c>
      <c r="N115" s="31">
        <v>112</v>
      </c>
      <c r="O115" s="32">
        <f>VLOOKUP(N115,'Seznam družstev'!$C$2:$D$183,2,FALSE)</f>
        <v>0</v>
      </c>
      <c r="P115" s="83" t="str">
        <f t="shared" si="3"/>
        <v>X</v>
      </c>
      <c r="Q115" s="34">
        <f t="shared" si="4"/>
        <v>0</v>
      </c>
    </row>
    <row r="116" spans="3:17" ht="13.5" thickBot="1">
      <c r="C116" s="35" t="s">
        <v>2</v>
      </c>
      <c r="D116" s="36">
        <f>IF(OR(E113="DISK",E114="DISK",E115="DISK"),"DISK",D115)</f>
        <v>0</v>
      </c>
      <c r="E116" s="37"/>
      <c r="F116" s="78"/>
      <c r="G116" s="37"/>
      <c r="N116" s="31">
        <v>113</v>
      </c>
      <c r="O116" s="32">
        <f>VLOOKUP(N116,'Seznam družstev'!$C$2:$D$183,2,FALSE)</f>
        <v>0</v>
      </c>
      <c r="P116" s="83" t="str">
        <f t="shared" si="3"/>
        <v>X</v>
      </c>
      <c r="Q116" s="34">
        <f t="shared" si="4"/>
        <v>0</v>
      </c>
    </row>
    <row r="117" spans="6:17" ht="12.75">
      <c r="F117" s="19"/>
      <c r="N117" s="31">
        <v>114</v>
      </c>
      <c r="O117" s="32">
        <f>VLOOKUP(N117,'Seznam družstev'!$C$2:$D$183,2,FALSE)</f>
        <v>0</v>
      </c>
      <c r="P117" s="83" t="str">
        <f t="shared" si="3"/>
        <v>X</v>
      </c>
      <c r="Q117" s="34">
        <f t="shared" si="4"/>
        <v>0</v>
      </c>
    </row>
    <row r="118" spans="2:17" ht="12.75">
      <c r="B118" s="17" t="s">
        <v>99</v>
      </c>
      <c r="C118" s="17">
        <f>'Seznam družstev'!B60</f>
        <v>0</v>
      </c>
      <c r="D118" s="16" t="s">
        <v>94</v>
      </c>
      <c r="G118" s="16" t="s">
        <v>3</v>
      </c>
      <c r="N118" s="31">
        <v>115</v>
      </c>
      <c r="O118" s="32">
        <f>VLOOKUP(N118,'Seznam družstev'!$C$2:$D$183,2,FALSE)</f>
        <v>0</v>
      </c>
      <c r="P118" s="83" t="str">
        <f t="shared" si="3"/>
        <v>X</v>
      </c>
      <c r="Q118" s="34">
        <f t="shared" si="4"/>
        <v>0</v>
      </c>
    </row>
    <row r="119" spans="1:17" ht="12.75">
      <c r="A119" s="19" t="s">
        <v>149</v>
      </c>
      <c r="B119" s="17" t="str">
        <f>VLOOKUP(A119,'Seznam družstev'!$C$2:$D$183,2,FALSE)</f>
        <v>x</v>
      </c>
      <c r="C119" s="18" t="s">
        <v>0</v>
      </c>
      <c r="D119" s="29"/>
      <c r="E119" s="29"/>
      <c r="F119" s="19" t="str">
        <f>A119</f>
        <v>x</v>
      </c>
      <c r="G119" s="30">
        <f>IF(E119="DISK","DISK",D119)</f>
        <v>0</v>
      </c>
      <c r="N119" s="31">
        <v>116</v>
      </c>
      <c r="O119" s="32">
        <f>VLOOKUP(N119,'Seznam družstev'!$C$2:$D$183,2,FALSE)</f>
        <v>0</v>
      </c>
      <c r="P119" s="83" t="str">
        <f t="shared" si="3"/>
        <v>X</v>
      </c>
      <c r="Q119" s="34">
        <f t="shared" si="4"/>
        <v>0</v>
      </c>
    </row>
    <row r="120" spans="1:17" ht="12.75">
      <c r="A120" s="19" t="s">
        <v>149</v>
      </c>
      <c r="B120" s="17" t="str">
        <f>VLOOKUP(A120,'Seznam družstev'!$C$2:$D$183,2,FALSE)</f>
        <v>x</v>
      </c>
      <c r="C120" s="18" t="s">
        <v>1</v>
      </c>
      <c r="D120" s="29"/>
      <c r="E120" s="29"/>
      <c r="F120" s="19" t="str">
        <f>A120</f>
        <v>x</v>
      </c>
      <c r="G120" s="30">
        <f>IF(E120="DISK","DISK",D120-D119)</f>
        <v>0</v>
      </c>
      <c r="N120" s="31">
        <v>117</v>
      </c>
      <c r="O120" s="32">
        <f>VLOOKUP(N120,'Seznam družstev'!$C$2:$D$183,2,FALSE)</f>
        <v>0</v>
      </c>
      <c r="P120" s="83" t="str">
        <f t="shared" si="3"/>
        <v>X</v>
      </c>
      <c r="Q120" s="34">
        <f t="shared" si="4"/>
        <v>0</v>
      </c>
    </row>
    <row r="121" spans="1:17" ht="13.5" thickBot="1">
      <c r="A121" s="19" t="s">
        <v>149</v>
      </c>
      <c r="B121" s="17" t="str">
        <f>VLOOKUP(A121,'Seznam družstev'!$C$2:$D$183,2,FALSE)</f>
        <v>x</v>
      </c>
      <c r="C121" s="18" t="s">
        <v>140</v>
      </c>
      <c r="D121" s="29"/>
      <c r="E121" s="29"/>
      <c r="F121" s="19" t="str">
        <f>A121</f>
        <v>x</v>
      </c>
      <c r="G121" s="30">
        <f>IF(E121="DISK","DISK",D121-D120)</f>
        <v>0</v>
      </c>
      <c r="N121" s="31">
        <v>118</v>
      </c>
      <c r="O121" s="32">
        <f>VLOOKUP(N121,'Seznam družstev'!$C$2:$D$183,2,FALSE)</f>
        <v>0</v>
      </c>
      <c r="P121" s="83" t="str">
        <f t="shared" si="3"/>
        <v>X</v>
      </c>
      <c r="Q121" s="34">
        <f t="shared" si="4"/>
        <v>0</v>
      </c>
    </row>
    <row r="122" spans="3:17" ht="13.5" thickBot="1">
      <c r="C122" s="35" t="s">
        <v>2</v>
      </c>
      <c r="D122" s="36">
        <f>IF(OR(E119="DISK",E120="DISK",E121="DISK"),"DISK",D121)</f>
        <v>0</v>
      </c>
      <c r="E122" s="37"/>
      <c r="F122" s="78"/>
      <c r="G122" s="37"/>
      <c r="N122" s="31">
        <v>119</v>
      </c>
      <c r="O122" s="32">
        <f>VLOOKUP(N122,'Seznam družstev'!$C$2:$D$183,2,FALSE)</f>
        <v>0</v>
      </c>
      <c r="P122" s="83" t="str">
        <f t="shared" si="3"/>
        <v>X</v>
      </c>
      <c r="Q122" s="34">
        <f t="shared" si="4"/>
        <v>0</v>
      </c>
    </row>
    <row r="123" spans="6:17" ht="12.75">
      <c r="F123" s="19"/>
      <c r="N123" s="31">
        <v>120</v>
      </c>
      <c r="O123" s="32">
        <f>VLOOKUP(N123,'Seznam družstev'!$C$2:$D$183,2,FALSE)</f>
        <v>0</v>
      </c>
      <c r="P123" s="83" t="str">
        <f t="shared" si="3"/>
        <v>X</v>
      </c>
      <c r="Q123" s="34">
        <f t="shared" si="4"/>
        <v>0</v>
      </c>
    </row>
    <row r="124" spans="2:17" ht="12.75">
      <c r="B124" s="17" t="s">
        <v>100</v>
      </c>
      <c r="C124" s="17">
        <f>'Seznam družstev'!B63</f>
        <v>0</v>
      </c>
      <c r="D124" s="16" t="s">
        <v>94</v>
      </c>
      <c r="G124" s="16" t="s">
        <v>3</v>
      </c>
      <c r="N124" s="31">
        <v>121</v>
      </c>
      <c r="O124" s="32">
        <f>VLOOKUP(N124,'Seznam družstev'!$C$2:$D$183,2,FALSE)</f>
        <v>0</v>
      </c>
      <c r="P124" s="83" t="str">
        <f t="shared" si="3"/>
        <v>X</v>
      </c>
      <c r="Q124" s="34">
        <f t="shared" si="4"/>
        <v>0</v>
      </c>
    </row>
    <row r="125" spans="1:17" ht="12.75">
      <c r="A125" s="19" t="s">
        <v>149</v>
      </c>
      <c r="B125" s="17" t="str">
        <f>VLOOKUP(A125,'Seznam družstev'!$C$2:$D$183,2,FALSE)</f>
        <v>x</v>
      </c>
      <c r="C125" s="18" t="s">
        <v>0</v>
      </c>
      <c r="D125" s="29"/>
      <c r="E125" s="29"/>
      <c r="F125" s="19" t="str">
        <f>A125</f>
        <v>x</v>
      </c>
      <c r="G125" s="30">
        <f>IF(E125="DISK","DISK",D125)</f>
        <v>0</v>
      </c>
      <c r="N125" s="31">
        <v>122</v>
      </c>
      <c r="O125" s="32">
        <f>VLOOKUP(N125,'Seznam družstev'!$C$2:$D$183,2,FALSE)</f>
        <v>0</v>
      </c>
      <c r="P125" s="83" t="str">
        <f t="shared" si="3"/>
        <v>X</v>
      </c>
      <c r="Q125" s="34">
        <f t="shared" si="4"/>
        <v>0</v>
      </c>
    </row>
    <row r="126" spans="1:17" ht="12.75">
      <c r="A126" s="19" t="s">
        <v>149</v>
      </c>
      <c r="B126" s="17" t="str">
        <f>VLOOKUP(A126,'Seznam družstev'!$C$2:$D$183,2,FALSE)</f>
        <v>x</v>
      </c>
      <c r="C126" s="18" t="s">
        <v>1</v>
      </c>
      <c r="D126" s="29"/>
      <c r="E126" s="29"/>
      <c r="F126" s="19" t="str">
        <f>A126</f>
        <v>x</v>
      </c>
      <c r="G126" s="30">
        <f>IF(E126="DISK","DISK",D126-D125)</f>
        <v>0</v>
      </c>
      <c r="N126" s="31">
        <v>123</v>
      </c>
      <c r="O126" s="32">
        <f>VLOOKUP(N126,'Seznam družstev'!$C$2:$D$183,2,FALSE)</f>
        <v>0</v>
      </c>
      <c r="P126" s="83" t="str">
        <f t="shared" si="3"/>
        <v>X</v>
      </c>
      <c r="Q126" s="34">
        <f t="shared" si="4"/>
        <v>0</v>
      </c>
    </row>
    <row r="127" spans="1:17" ht="13.5" thickBot="1">
      <c r="A127" s="19" t="s">
        <v>149</v>
      </c>
      <c r="B127" s="17" t="str">
        <f>VLOOKUP(A127,'Seznam družstev'!$C$2:$D$183,2,FALSE)</f>
        <v>x</v>
      </c>
      <c r="C127" s="18" t="s">
        <v>140</v>
      </c>
      <c r="D127" s="29"/>
      <c r="E127" s="29"/>
      <c r="F127" s="19" t="str">
        <f>A127</f>
        <v>x</v>
      </c>
      <c r="G127" s="30">
        <f>IF(E127="DISK","DISK",D127-D126)</f>
        <v>0</v>
      </c>
      <c r="N127" s="31">
        <v>124</v>
      </c>
      <c r="O127" s="32">
        <f>VLOOKUP(N127,'Seznam družstev'!$C$2:$D$183,2,FALSE)</f>
        <v>0</v>
      </c>
      <c r="P127" s="83" t="str">
        <f t="shared" si="3"/>
        <v>X</v>
      </c>
      <c r="Q127" s="34">
        <f t="shared" si="4"/>
        <v>0</v>
      </c>
    </row>
    <row r="128" spans="3:17" ht="13.5" thickBot="1">
      <c r="C128" s="35" t="s">
        <v>2</v>
      </c>
      <c r="D128" s="36">
        <f>IF(OR(E125="DISK",E126="DISK",E127="DISK"),"DISK",D127)</f>
        <v>0</v>
      </c>
      <c r="E128" s="37"/>
      <c r="F128" s="78"/>
      <c r="G128" s="37"/>
      <c r="N128" s="31">
        <v>125</v>
      </c>
      <c r="O128" s="32">
        <f>VLOOKUP(N128,'Seznam družstev'!$C$2:$D$183,2,FALSE)</f>
        <v>0</v>
      </c>
      <c r="P128" s="83" t="str">
        <f t="shared" si="3"/>
        <v>X</v>
      </c>
      <c r="Q128" s="34">
        <f t="shared" si="4"/>
        <v>0</v>
      </c>
    </row>
    <row r="129" spans="6:17" ht="12.75">
      <c r="F129" s="19"/>
      <c r="N129" s="31">
        <v>126</v>
      </c>
      <c r="O129" s="32">
        <f>VLOOKUP(N129,'Seznam družstev'!$C$2:$D$183,2,FALSE)</f>
        <v>0</v>
      </c>
      <c r="P129" s="83" t="str">
        <f t="shared" si="3"/>
        <v>X</v>
      </c>
      <c r="Q129" s="34">
        <f t="shared" si="4"/>
        <v>0</v>
      </c>
    </row>
    <row r="130" spans="2:17" ht="12.75">
      <c r="B130" s="17" t="s">
        <v>161</v>
      </c>
      <c r="C130" s="17">
        <f>'Seznam družstev'!B66</f>
        <v>0</v>
      </c>
      <c r="D130" s="16" t="s">
        <v>94</v>
      </c>
      <c r="G130" s="16" t="s">
        <v>3</v>
      </c>
      <c r="N130" s="31">
        <v>127</v>
      </c>
      <c r="O130" s="32">
        <f>VLOOKUP(N130,'Seznam družstev'!$C$2:$D$183,2,FALSE)</f>
        <v>0</v>
      </c>
      <c r="P130" s="83" t="str">
        <f t="shared" si="3"/>
        <v>X</v>
      </c>
      <c r="Q130" s="34">
        <f t="shared" si="4"/>
        <v>0</v>
      </c>
    </row>
    <row r="131" spans="1:17" ht="12.75">
      <c r="A131" s="19" t="s">
        <v>149</v>
      </c>
      <c r="B131" s="17" t="str">
        <f>VLOOKUP(A131,'Seznam družstev'!$C$2:$D$183,2,FALSE)</f>
        <v>x</v>
      </c>
      <c r="C131" s="18" t="s">
        <v>0</v>
      </c>
      <c r="D131" s="29"/>
      <c r="E131" s="29"/>
      <c r="F131" s="19" t="str">
        <f>A131</f>
        <v>x</v>
      </c>
      <c r="G131" s="30">
        <f>IF(E131="DISK","DISK",D131)</f>
        <v>0</v>
      </c>
      <c r="N131" s="31">
        <v>128</v>
      </c>
      <c r="O131" s="32">
        <f>VLOOKUP(N131,'Seznam družstev'!$C$2:$D$183,2,FALSE)</f>
        <v>0</v>
      </c>
      <c r="P131" s="83" t="str">
        <f t="shared" si="3"/>
        <v>X</v>
      </c>
      <c r="Q131" s="34">
        <f t="shared" si="4"/>
        <v>0</v>
      </c>
    </row>
    <row r="132" spans="1:17" ht="12.75">
      <c r="A132" s="19" t="s">
        <v>149</v>
      </c>
      <c r="B132" s="17" t="str">
        <f>VLOOKUP(A132,'Seznam družstev'!$C$2:$D$183,2,FALSE)</f>
        <v>x</v>
      </c>
      <c r="C132" s="18" t="s">
        <v>1</v>
      </c>
      <c r="D132" s="29"/>
      <c r="E132" s="29"/>
      <c r="F132" s="19" t="str">
        <f>A132</f>
        <v>x</v>
      </c>
      <c r="G132" s="30">
        <f>IF(E132="DISK","DISK",D132-D131)</f>
        <v>0</v>
      </c>
      <c r="N132" s="31">
        <v>129</v>
      </c>
      <c r="O132" s="32">
        <f>VLOOKUP(N132,'Seznam družstev'!$C$2:$D$183,2,FALSE)</f>
        <v>0</v>
      </c>
      <c r="P132" s="83" t="str">
        <f t="shared" si="3"/>
        <v>X</v>
      </c>
      <c r="Q132" s="34">
        <f t="shared" si="4"/>
        <v>0</v>
      </c>
    </row>
    <row r="133" spans="1:17" ht="13.5" thickBot="1">
      <c r="A133" s="19" t="s">
        <v>149</v>
      </c>
      <c r="B133" s="17" t="str">
        <f>VLOOKUP(A133,'Seznam družstev'!$C$2:$D$183,2,FALSE)</f>
        <v>x</v>
      </c>
      <c r="C133" s="18" t="s">
        <v>140</v>
      </c>
      <c r="D133" s="29"/>
      <c r="E133" s="29"/>
      <c r="F133" s="19" t="str">
        <f>A133</f>
        <v>x</v>
      </c>
      <c r="G133" s="30">
        <f>IF(E133="DISK","DISK",D133-D132)</f>
        <v>0</v>
      </c>
      <c r="N133" s="31">
        <v>130</v>
      </c>
      <c r="O133" s="32">
        <f>VLOOKUP(N133,'Seznam družstev'!$C$2:$D$183,2,FALSE)</f>
        <v>0</v>
      </c>
      <c r="P133" s="83" t="str">
        <f aca="true" t="shared" si="5" ref="P133:P183">IF(O133&gt;0,VLOOKUP(N133,$F$5:$G$361,2,FALSE),"X")</f>
        <v>X</v>
      </c>
      <c r="Q133" s="34">
        <f aca="true" t="shared" si="6" ref="Q133:Q183">IF(P133="X",,IF(P133="DISK",CEILING(COUNTA($O$4:$O$183)-COUNTIF($O$4:$O$183,"=0")-COUNTIF($P$4:$P$183,"disk")/2,1),RANK(P133,$P$4:$P$183,1)))</f>
        <v>0</v>
      </c>
    </row>
    <row r="134" spans="3:17" ht="13.5" thickBot="1">
      <c r="C134" s="35" t="s">
        <v>2</v>
      </c>
      <c r="D134" s="36">
        <f>IF(OR(E131="DISK",E132="DISK",E133="DISK"),"DISK",D133)</f>
        <v>0</v>
      </c>
      <c r="E134" s="37"/>
      <c r="F134" s="78"/>
      <c r="G134" s="37"/>
      <c r="N134" s="31">
        <v>131</v>
      </c>
      <c r="O134" s="32">
        <f>VLOOKUP(N134,'Seznam družstev'!$C$2:$D$183,2,FALSE)</f>
        <v>0</v>
      </c>
      <c r="P134" s="83" t="str">
        <f t="shared" si="5"/>
        <v>X</v>
      </c>
      <c r="Q134" s="34">
        <f t="shared" si="6"/>
        <v>0</v>
      </c>
    </row>
    <row r="135" spans="6:17" ht="12.75">
      <c r="F135" s="19"/>
      <c r="N135" s="31">
        <v>132</v>
      </c>
      <c r="O135" s="32">
        <f>VLOOKUP(N135,'Seznam družstev'!$C$2:$D$183,2,FALSE)</f>
        <v>0</v>
      </c>
      <c r="P135" s="83" t="str">
        <f t="shared" si="5"/>
        <v>X</v>
      </c>
      <c r="Q135" s="34">
        <f t="shared" si="6"/>
        <v>0</v>
      </c>
    </row>
    <row r="136" spans="2:17" ht="12.75">
      <c r="B136" s="17" t="s">
        <v>101</v>
      </c>
      <c r="C136" s="17">
        <f>'Seznam družstev'!B69</f>
        <v>0</v>
      </c>
      <c r="D136" s="16" t="s">
        <v>94</v>
      </c>
      <c r="G136" s="16" t="s">
        <v>3</v>
      </c>
      <c r="N136" s="31">
        <v>133</v>
      </c>
      <c r="O136" s="32">
        <f>VLOOKUP(N136,'Seznam družstev'!$C$2:$D$183,2,FALSE)</f>
        <v>0</v>
      </c>
      <c r="P136" s="83" t="str">
        <f t="shared" si="5"/>
        <v>X</v>
      </c>
      <c r="Q136" s="34">
        <f t="shared" si="6"/>
        <v>0</v>
      </c>
    </row>
    <row r="137" spans="1:17" ht="12.75">
      <c r="A137" s="19" t="s">
        <v>149</v>
      </c>
      <c r="B137" s="17" t="str">
        <f>VLOOKUP(A137,'Seznam družstev'!$C$2:$D$183,2,FALSE)</f>
        <v>x</v>
      </c>
      <c r="C137" s="18" t="s">
        <v>0</v>
      </c>
      <c r="D137" s="29"/>
      <c r="E137" s="29"/>
      <c r="F137" s="19" t="str">
        <f>A137</f>
        <v>x</v>
      </c>
      <c r="G137" s="30">
        <f>IF(E137="DISK","DISK",D137)</f>
        <v>0</v>
      </c>
      <c r="N137" s="31">
        <v>134</v>
      </c>
      <c r="O137" s="32">
        <f>VLOOKUP(N137,'Seznam družstev'!$C$2:$D$183,2,FALSE)</f>
        <v>0</v>
      </c>
      <c r="P137" s="83" t="str">
        <f t="shared" si="5"/>
        <v>X</v>
      </c>
      <c r="Q137" s="34">
        <f t="shared" si="6"/>
        <v>0</v>
      </c>
    </row>
    <row r="138" spans="1:17" ht="12.75">
      <c r="A138" s="19" t="s">
        <v>149</v>
      </c>
      <c r="B138" s="17" t="str">
        <f>VLOOKUP(A138,'Seznam družstev'!$C$2:$D$183,2,FALSE)</f>
        <v>x</v>
      </c>
      <c r="C138" s="18" t="s">
        <v>1</v>
      </c>
      <c r="D138" s="29"/>
      <c r="E138" s="29"/>
      <c r="F138" s="19" t="str">
        <f>A138</f>
        <v>x</v>
      </c>
      <c r="G138" s="30">
        <f>IF(E138="DISK","DISK",D138-D137)</f>
        <v>0</v>
      </c>
      <c r="N138" s="31">
        <v>135</v>
      </c>
      <c r="O138" s="32">
        <f>VLOOKUP(N138,'Seznam družstev'!$C$2:$D$183,2,FALSE)</f>
        <v>0</v>
      </c>
      <c r="P138" s="83" t="str">
        <f t="shared" si="5"/>
        <v>X</v>
      </c>
      <c r="Q138" s="34">
        <f t="shared" si="6"/>
        <v>0</v>
      </c>
    </row>
    <row r="139" spans="1:17" ht="13.5" thickBot="1">
      <c r="A139" s="19" t="s">
        <v>149</v>
      </c>
      <c r="B139" s="17" t="str">
        <f>VLOOKUP(A139,'Seznam družstev'!$C$2:$D$183,2,FALSE)</f>
        <v>x</v>
      </c>
      <c r="C139" s="18" t="s">
        <v>140</v>
      </c>
      <c r="D139" s="29"/>
      <c r="E139" s="29"/>
      <c r="F139" s="19" t="str">
        <f>A139</f>
        <v>x</v>
      </c>
      <c r="G139" s="30">
        <f>IF(E139="DISK","DISK",D139-D138)</f>
        <v>0</v>
      </c>
      <c r="N139" s="31">
        <v>136</v>
      </c>
      <c r="O139" s="32">
        <f>VLOOKUP(N139,'Seznam družstev'!$C$2:$D$183,2,FALSE)</f>
        <v>0</v>
      </c>
      <c r="P139" s="83" t="str">
        <f t="shared" si="5"/>
        <v>X</v>
      </c>
      <c r="Q139" s="34">
        <f t="shared" si="6"/>
        <v>0</v>
      </c>
    </row>
    <row r="140" spans="3:17" ht="13.5" thickBot="1">
      <c r="C140" s="35" t="s">
        <v>2</v>
      </c>
      <c r="D140" s="36">
        <f>IF(OR(E137="DISK",E138="DISK",E139="DISK"),"DISK",D139)</f>
        <v>0</v>
      </c>
      <c r="E140" s="37"/>
      <c r="F140" s="78"/>
      <c r="G140" s="37"/>
      <c r="N140" s="31">
        <v>137</v>
      </c>
      <c r="O140" s="32">
        <f>VLOOKUP(N140,'Seznam družstev'!$C$2:$D$183,2,FALSE)</f>
        <v>0</v>
      </c>
      <c r="P140" s="83" t="str">
        <f t="shared" si="5"/>
        <v>X</v>
      </c>
      <c r="Q140" s="34">
        <f t="shared" si="6"/>
        <v>0</v>
      </c>
    </row>
    <row r="141" spans="6:17" ht="12.75">
      <c r="F141" s="19"/>
      <c r="N141" s="31">
        <v>138</v>
      </c>
      <c r="O141" s="32">
        <f>VLOOKUP(N141,'Seznam družstev'!$C$2:$D$183,2,FALSE)</f>
        <v>0</v>
      </c>
      <c r="P141" s="83" t="str">
        <f t="shared" si="5"/>
        <v>X</v>
      </c>
      <c r="Q141" s="34">
        <f t="shared" si="6"/>
        <v>0</v>
      </c>
    </row>
    <row r="142" spans="2:17" ht="12.75">
      <c r="B142" s="17" t="s">
        <v>102</v>
      </c>
      <c r="C142" s="17">
        <f>'Seznam družstev'!B72</f>
        <v>0</v>
      </c>
      <c r="D142" s="16" t="s">
        <v>94</v>
      </c>
      <c r="G142" s="16" t="s">
        <v>3</v>
      </c>
      <c r="N142" s="31">
        <v>139</v>
      </c>
      <c r="O142" s="32">
        <f>VLOOKUP(N142,'Seznam družstev'!$C$2:$D$183,2,FALSE)</f>
        <v>0</v>
      </c>
      <c r="P142" s="83" t="str">
        <f t="shared" si="5"/>
        <v>X</v>
      </c>
      <c r="Q142" s="34">
        <f t="shared" si="6"/>
        <v>0</v>
      </c>
    </row>
    <row r="143" spans="1:17" ht="12.75">
      <c r="A143" s="19" t="s">
        <v>149</v>
      </c>
      <c r="B143" s="17" t="str">
        <f>VLOOKUP(A143,'Seznam družstev'!$C$2:$D$183,2,FALSE)</f>
        <v>x</v>
      </c>
      <c r="C143" s="18" t="s">
        <v>0</v>
      </c>
      <c r="D143" s="29"/>
      <c r="E143" s="29"/>
      <c r="F143" s="19" t="str">
        <f>A143</f>
        <v>x</v>
      </c>
      <c r="G143" s="30">
        <f>IF(E143="DISK","DISK",D143)</f>
        <v>0</v>
      </c>
      <c r="N143" s="31">
        <v>140</v>
      </c>
      <c r="O143" s="32">
        <f>VLOOKUP(N143,'Seznam družstev'!$C$2:$D$183,2,FALSE)</f>
        <v>0</v>
      </c>
      <c r="P143" s="83" t="str">
        <f t="shared" si="5"/>
        <v>X</v>
      </c>
      <c r="Q143" s="34">
        <f t="shared" si="6"/>
        <v>0</v>
      </c>
    </row>
    <row r="144" spans="1:17" ht="12.75">
      <c r="A144" s="19" t="s">
        <v>149</v>
      </c>
      <c r="B144" s="17" t="str">
        <f>VLOOKUP(A144,'Seznam družstev'!$C$2:$D$183,2,FALSE)</f>
        <v>x</v>
      </c>
      <c r="C144" s="18" t="s">
        <v>1</v>
      </c>
      <c r="D144" s="29"/>
      <c r="E144" s="29"/>
      <c r="F144" s="19" t="str">
        <f>A144</f>
        <v>x</v>
      </c>
      <c r="G144" s="30">
        <f>IF(E144="DISK","DISK",D144-D143)</f>
        <v>0</v>
      </c>
      <c r="N144" s="31">
        <v>141</v>
      </c>
      <c r="O144" s="32">
        <f>VLOOKUP(N144,'Seznam družstev'!$C$2:$D$183,2,FALSE)</f>
        <v>0</v>
      </c>
      <c r="P144" s="83" t="str">
        <f t="shared" si="5"/>
        <v>X</v>
      </c>
      <c r="Q144" s="34">
        <f t="shared" si="6"/>
        <v>0</v>
      </c>
    </row>
    <row r="145" spans="1:17" ht="13.5" thickBot="1">
      <c r="A145" s="19" t="s">
        <v>149</v>
      </c>
      <c r="B145" s="17" t="str">
        <f>VLOOKUP(A145,'Seznam družstev'!$C$2:$D$183,2,FALSE)</f>
        <v>x</v>
      </c>
      <c r="C145" s="18" t="s">
        <v>140</v>
      </c>
      <c r="D145" s="29"/>
      <c r="E145" s="29"/>
      <c r="F145" s="19" t="str">
        <f>A145</f>
        <v>x</v>
      </c>
      <c r="G145" s="30">
        <f>IF(E145="DISK","DISK",D145-D144)</f>
        <v>0</v>
      </c>
      <c r="N145" s="31">
        <v>142</v>
      </c>
      <c r="O145" s="32">
        <f>VLOOKUP(N145,'Seznam družstev'!$C$2:$D$183,2,FALSE)</f>
        <v>0</v>
      </c>
      <c r="P145" s="83" t="str">
        <f t="shared" si="5"/>
        <v>X</v>
      </c>
      <c r="Q145" s="34">
        <f t="shared" si="6"/>
        <v>0</v>
      </c>
    </row>
    <row r="146" spans="3:17" ht="13.5" thickBot="1">
      <c r="C146" s="35" t="s">
        <v>2</v>
      </c>
      <c r="D146" s="36">
        <f>IF(OR(E143="DISK",E144="DISK",E145="DISK"),"DISK",D145)</f>
        <v>0</v>
      </c>
      <c r="E146" s="37"/>
      <c r="F146" s="78"/>
      <c r="G146" s="37"/>
      <c r="N146" s="31">
        <v>143</v>
      </c>
      <c r="O146" s="32">
        <f>VLOOKUP(N146,'Seznam družstev'!$C$2:$D$183,2,FALSE)</f>
        <v>0</v>
      </c>
      <c r="P146" s="83" t="str">
        <f t="shared" si="5"/>
        <v>X</v>
      </c>
      <c r="Q146" s="34">
        <f t="shared" si="6"/>
        <v>0</v>
      </c>
    </row>
    <row r="147" spans="6:17" ht="12.75">
      <c r="F147" s="19"/>
      <c r="N147" s="31">
        <v>144</v>
      </c>
      <c r="O147" s="32">
        <f>VLOOKUP(N147,'Seznam družstev'!$C$2:$D$183,2,FALSE)</f>
        <v>0</v>
      </c>
      <c r="P147" s="83" t="str">
        <f t="shared" si="5"/>
        <v>X</v>
      </c>
      <c r="Q147" s="34">
        <f t="shared" si="6"/>
        <v>0</v>
      </c>
    </row>
    <row r="148" spans="2:17" ht="12.75">
      <c r="B148" s="17" t="s">
        <v>103</v>
      </c>
      <c r="C148" s="17">
        <f>'Seznam družstev'!B75</f>
        <v>0</v>
      </c>
      <c r="D148" s="16" t="s">
        <v>94</v>
      </c>
      <c r="G148" s="16" t="s">
        <v>3</v>
      </c>
      <c r="N148" s="31">
        <v>145</v>
      </c>
      <c r="O148" s="32">
        <f>VLOOKUP(N148,'Seznam družstev'!$C$2:$D$183,2,FALSE)</f>
        <v>0</v>
      </c>
      <c r="P148" s="83" t="str">
        <f t="shared" si="5"/>
        <v>X</v>
      </c>
      <c r="Q148" s="34">
        <f t="shared" si="6"/>
        <v>0</v>
      </c>
    </row>
    <row r="149" spans="1:17" ht="12.75">
      <c r="A149" s="19" t="s">
        <v>149</v>
      </c>
      <c r="B149" s="17" t="str">
        <f>VLOOKUP(A149,'Seznam družstev'!$C$2:$D$183,2,FALSE)</f>
        <v>x</v>
      </c>
      <c r="C149" s="18" t="s">
        <v>0</v>
      </c>
      <c r="D149" s="29"/>
      <c r="E149" s="29"/>
      <c r="F149" s="19" t="str">
        <f>A149</f>
        <v>x</v>
      </c>
      <c r="G149" s="30">
        <f>IF(E149="DISK","DISK",D149)</f>
        <v>0</v>
      </c>
      <c r="N149" s="31">
        <v>146</v>
      </c>
      <c r="O149" s="32">
        <f>VLOOKUP(N149,'Seznam družstev'!$C$2:$D$183,2,FALSE)</f>
        <v>0</v>
      </c>
      <c r="P149" s="83" t="str">
        <f t="shared" si="5"/>
        <v>X</v>
      </c>
      <c r="Q149" s="34">
        <f t="shared" si="6"/>
        <v>0</v>
      </c>
    </row>
    <row r="150" spans="1:17" ht="12.75">
      <c r="A150" s="19" t="s">
        <v>149</v>
      </c>
      <c r="B150" s="17" t="str">
        <f>VLOOKUP(A150,'Seznam družstev'!$C$2:$D$183,2,FALSE)</f>
        <v>x</v>
      </c>
      <c r="C150" s="18" t="s">
        <v>1</v>
      </c>
      <c r="D150" s="29"/>
      <c r="E150" s="29"/>
      <c r="F150" s="19" t="str">
        <f>A150</f>
        <v>x</v>
      </c>
      <c r="G150" s="30">
        <f>IF(E150="DISK","DISK",D150-D149)</f>
        <v>0</v>
      </c>
      <c r="N150" s="31">
        <v>147</v>
      </c>
      <c r="O150" s="32">
        <f>VLOOKUP(N150,'Seznam družstev'!$C$2:$D$183,2,FALSE)</f>
        <v>0</v>
      </c>
      <c r="P150" s="83" t="str">
        <f t="shared" si="5"/>
        <v>X</v>
      </c>
      <c r="Q150" s="34">
        <f t="shared" si="6"/>
        <v>0</v>
      </c>
    </row>
    <row r="151" spans="1:17" ht="13.5" thickBot="1">
      <c r="A151" s="19" t="s">
        <v>149</v>
      </c>
      <c r="B151" s="17" t="str">
        <f>VLOOKUP(A151,'Seznam družstev'!$C$2:$D$183,2,FALSE)</f>
        <v>x</v>
      </c>
      <c r="C151" s="18" t="s">
        <v>140</v>
      </c>
      <c r="D151" s="29"/>
      <c r="E151" s="29"/>
      <c r="F151" s="19" t="str">
        <f>A151</f>
        <v>x</v>
      </c>
      <c r="G151" s="30">
        <f>IF(E151="DISK","DISK",D151-D150)</f>
        <v>0</v>
      </c>
      <c r="N151" s="31">
        <v>148</v>
      </c>
      <c r="O151" s="32">
        <f>VLOOKUP(N151,'Seznam družstev'!$C$2:$D$183,2,FALSE)</f>
        <v>0</v>
      </c>
      <c r="P151" s="83" t="str">
        <f t="shared" si="5"/>
        <v>X</v>
      </c>
      <c r="Q151" s="34">
        <f t="shared" si="6"/>
        <v>0</v>
      </c>
    </row>
    <row r="152" spans="3:17" ht="13.5" thickBot="1">
      <c r="C152" s="35" t="s">
        <v>2</v>
      </c>
      <c r="D152" s="36">
        <f>IF(OR(E149="DISK",E150="DISK",E151="DISK"),"DISK",D151)</f>
        <v>0</v>
      </c>
      <c r="E152" s="37"/>
      <c r="F152" s="78"/>
      <c r="G152" s="37"/>
      <c r="N152" s="31">
        <v>149</v>
      </c>
      <c r="O152" s="32">
        <f>VLOOKUP(N152,'Seznam družstev'!$C$2:$D$183,2,FALSE)</f>
        <v>0</v>
      </c>
      <c r="P152" s="83" t="str">
        <f t="shared" si="5"/>
        <v>X</v>
      </c>
      <c r="Q152" s="34">
        <f t="shared" si="6"/>
        <v>0</v>
      </c>
    </row>
    <row r="153" spans="6:17" ht="12.75">
      <c r="F153" s="19"/>
      <c r="N153" s="31">
        <v>150</v>
      </c>
      <c r="O153" s="32">
        <f>VLOOKUP(N153,'Seznam družstev'!$C$2:$D$183,2,FALSE)</f>
        <v>0</v>
      </c>
      <c r="P153" s="83" t="str">
        <f t="shared" si="5"/>
        <v>X</v>
      </c>
      <c r="Q153" s="34">
        <f t="shared" si="6"/>
        <v>0</v>
      </c>
    </row>
    <row r="154" spans="2:17" ht="12.75">
      <c r="B154" s="17" t="s">
        <v>104</v>
      </c>
      <c r="C154" s="17">
        <f>'Seznam družstev'!B78</f>
        <v>0</v>
      </c>
      <c r="D154" s="16" t="s">
        <v>94</v>
      </c>
      <c r="G154" s="16" t="s">
        <v>3</v>
      </c>
      <c r="N154" s="31">
        <v>151</v>
      </c>
      <c r="O154" s="32">
        <f>VLOOKUP(N154,'Seznam družstev'!$C$2:$D$183,2,FALSE)</f>
        <v>0</v>
      </c>
      <c r="P154" s="83" t="str">
        <f t="shared" si="5"/>
        <v>X</v>
      </c>
      <c r="Q154" s="34">
        <f t="shared" si="6"/>
        <v>0</v>
      </c>
    </row>
    <row r="155" spans="1:17" ht="12.75">
      <c r="A155" s="19" t="s">
        <v>149</v>
      </c>
      <c r="B155" s="17" t="str">
        <f>VLOOKUP(A155,'Seznam družstev'!$C$2:$D$183,2,FALSE)</f>
        <v>x</v>
      </c>
      <c r="C155" s="18" t="s">
        <v>0</v>
      </c>
      <c r="D155" s="29"/>
      <c r="E155" s="29"/>
      <c r="F155" s="19" t="str">
        <f>A155</f>
        <v>x</v>
      </c>
      <c r="G155" s="30">
        <f>IF(E155="DISK","DISK",D155)</f>
        <v>0</v>
      </c>
      <c r="N155" s="31">
        <v>152</v>
      </c>
      <c r="O155" s="32">
        <f>VLOOKUP(N155,'Seznam družstev'!$C$2:$D$183,2,FALSE)</f>
        <v>0</v>
      </c>
      <c r="P155" s="83" t="str">
        <f t="shared" si="5"/>
        <v>X</v>
      </c>
      <c r="Q155" s="34">
        <f t="shared" si="6"/>
        <v>0</v>
      </c>
    </row>
    <row r="156" spans="1:17" ht="12.75">
      <c r="A156" s="19" t="s">
        <v>149</v>
      </c>
      <c r="B156" s="17" t="str">
        <f>VLOOKUP(A156,'Seznam družstev'!$C$2:$D$183,2,FALSE)</f>
        <v>x</v>
      </c>
      <c r="C156" s="18" t="s">
        <v>1</v>
      </c>
      <c r="D156" s="29"/>
      <c r="E156" s="29"/>
      <c r="F156" s="19" t="str">
        <f>A156</f>
        <v>x</v>
      </c>
      <c r="G156" s="30">
        <f>IF(E156="DISK","DISK",D156-D155)</f>
        <v>0</v>
      </c>
      <c r="N156" s="31">
        <v>153</v>
      </c>
      <c r="O156" s="32">
        <f>VLOOKUP(N156,'Seznam družstev'!$C$2:$D$183,2,FALSE)</f>
        <v>0</v>
      </c>
      <c r="P156" s="83" t="str">
        <f t="shared" si="5"/>
        <v>X</v>
      </c>
      <c r="Q156" s="34">
        <f t="shared" si="6"/>
        <v>0</v>
      </c>
    </row>
    <row r="157" spans="1:17" ht="13.5" thickBot="1">
      <c r="A157" s="19" t="s">
        <v>149</v>
      </c>
      <c r="B157" s="17" t="str">
        <f>VLOOKUP(A157,'Seznam družstev'!$C$2:$D$183,2,FALSE)</f>
        <v>x</v>
      </c>
      <c r="C157" s="18" t="s">
        <v>140</v>
      </c>
      <c r="D157" s="29"/>
      <c r="E157" s="29"/>
      <c r="F157" s="19" t="str">
        <f>A157</f>
        <v>x</v>
      </c>
      <c r="G157" s="30">
        <f>IF(E157="DISK","DISK",D157-D156)</f>
        <v>0</v>
      </c>
      <c r="N157" s="31">
        <v>154</v>
      </c>
      <c r="O157" s="32">
        <f>VLOOKUP(N157,'Seznam družstev'!$C$2:$D$183,2,FALSE)</f>
        <v>0</v>
      </c>
      <c r="P157" s="83" t="str">
        <f t="shared" si="5"/>
        <v>X</v>
      </c>
      <c r="Q157" s="34">
        <f t="shared" si="6"/>
        <v>0</v>
      </c>
    </row>
    <row r="158" spans="3:17" ht="13.5" thickBot="1">
      <c r="C158" s="35" t="s">
        <v>2</v>
      </c>
      <c r="D158" s="36">
        <f>IF(OR(E155="DISK",E156="DISK",E157="DISK"),"DISK",D157)</f>
        <v>0</v>
      </c>
      <c r="E158" s="37"/>
      <c r="F158" s="78"/>
      <c r="G158" s="37"/>
      <c r="N158" s="31">
        <v>155</v>
      </c>
      <c r="O158" s="32">
        <f>VLOOKUP(N158,'Seznam družstev'!$C$2:$D$183,2,FALSE)</f>
        <v>0</v>
      </c>
      <c r="P158" s="83" t="str">
        <f t="shared" si="5"/>
        <v>X</v>
      </c>
      <c r="Q158" s="34">
        <f t="shared" si="6"/>
        <v>0</v>
      </c>
    </row>
    <row r="159" spans="6:17" ht="12.75">
      <c r="F159" s="19"/>
      <c r="N159" s="31">
        <v>156</v>
      </c>
      <c r="O159" s="32">
        <f>VLOOKUP(N159,'Seznam družstev'!$C$2:$D$183,2,FALSE)</f>
        <v>0</v>
      </c>
      <c r="P159" s="83" t="str">
        <f t="shared" si="5"/>
        <v>X</v>
      </c>
      <c r="Q159" s="34">
        <f t="shared" si="6"/>
        <v>0</v>
      </c>
    </row>
    <row r="160" spans="2:17" ht="12.75">
      <c r="B160" s="17" t="s">
        <v>105</v>
      </c>
      <c r="C160" s="17">
        <f>'Seznam družstev'!B81</f>
        <v>0</v>
      </c>
      <c r="D160" s="16" t="s">
        <v>94</v>
      </c>
      <c r="G160" s="16" t="s">
        <v>3</v>
      </c>
      <c r="N160" s="31">
        <v>157</v>
      </c>
      <c r="O160" s="32">
        <f>VLOOKUP(N160,'Seznam družstev'!$C$2:$D$183,2,FALSE)</f>
        <v>0</v>
      </c>
      <c r="P160" s="83" t="str">
        <f t="shared" si="5"/>
        <v>X</v>
      </c>
      <c r="Q160" s="34">
        <f t="shared" si="6"/>
        <v>0</v>
      </c>
    </row>
    <row r="161" spans="1:17" ht="12.75">
      <c r="A161" s="19" t="s">
        <v>149</v>
      </c>
      <c r="B161" s="17" t="str">
        <f>VLOOKUP(A161,'Seznam družstev'!$C$2:$D$183,2,FALSE)</f>
        <v>x</v>
      </c>
      <c r="C161" s="18" t="s">
        <v>0</v>
      </c>
      <c r="D161" s="29"/>
      <c r="E161" s="29"/>
      <c r="F161" s="19" t="str">
        <f>A161</f>
        <v>x</v>
      </c>
      <c r="G161" s="30">
        <f>IF(E161="DISK","DISK",D161)</f>
        <v>0</v>
      </c>
      <c r="N161" s="31">
        <v>158</v>
      </c>
      <c r="O161" s="32">
        <f>VLOOKUP(N161,'Seznam družstev'!$C$2:$D$183,2,FALSE)</f>
        <v>0</v>
      </c>
      <c r="P161" s="83" t="str">
        <f t="shared" si="5"/>
        <v>X</v>
      </c>
      <c r="Q161" s="34">
        <f t="shared" si="6"/>
        <v>0</v>
      </c>
    </row>
    <row r="162" spans="1:17" ht="12.75">
      <c r="A162" s="19" t="s">
        <v>149</v>
      </c>
      <c r="B162" s="17" t="str">
        <f>VLOOKUP(A162,'Seznam družstev'!$C$2:$D$183,2,FALSE)</f>
        <v>x</v>
      </c>
      <c r="C162" s="18" t="s">
        <v>1</v>
      </c>
      <c r="D162" s="29"/>
      <c r="E162" s="29"/>
      <c r="F162" s="19" t="str">
        <f>A162</f>
        <v>x</v>
      </c>
      <c r="G162" s="30">
        <f>IF(E162="DISK","DISK",D162-D161)</f>
        <v>0</v>
      </c>
      <c r="N162" s="31">
        <v>159</v>
      </c>
      <c r="O162" s="32">
        <f>VLOOKUP(N162,'Seznam družstev'!$C$2:$D$183,2,FALSE)</f>
        <v>0</v>
      </c>
      <c r="P162" s="83" t="str">
        <f t="shared" si="5"/>
        <v>X</v>
      </c>
      <c r="Q162" s="34">
        <f t="shared" si="6"/>
        <v>0</v>
      </c>
    </row>
    <row r="163" spans="1:17" ht="13.5" thickBot="1">
      <c r="A163" s="19" t="s">
        <v>149</v>
      </c>
      <c r="B163" s="17" t="str">
        <f>VLOOKUP(A163,'Seznam družstev'!$C$2:$D$183,2,FALSE)</f>
        <v>x</v>
      </c>
      <c r="C163" s="18" t="s">
        <v>140</v>
      </c>
      <c r="D163" s="29"/>
      <c r="E163" s="29"/>
      <c r="F163" s="19" t="str">
        <f>A163</f>
        <v>x</v>
      </c>
      <c r="G163" s="30">
        <f>IF(E163="DISK","DISK",D163-D162)</f>
        <v>0</v>
      </c>
      <c r="N163" s="31">
        <v>160</v>
      </c>
      <c r="O163" s="32">
        <f>VLOOKUP(N163,'Seznam družstev'!$C$2:$D$183,2,FALSE)</f>
        <v>0</v>
      </c>
      <c r="P163" s="83" t="str">
        <f t="shared" si="5"/>
        <v>X</v>
      </c>
      <c r="Q163" s="34">
        <f t="shared" si="6"/>
        <v>0</v>
      </c>
    </row>
    <row r="164" spans="3:17" ht="13.5" thickBot="1">
      <c r="C164" s="35" t="s">
        <v>2</v>
      </c>
      <c r="D164" s="36">
        <f>IF(OR(E161="DISK",E162="DISK",E163="DISK"),"DISK",D163)</f>
        <v>0</v>
      </c>
      <c r="E164" s="37"/>
      <c r="F164" s="78"/>
      <c r="G164" s="37"/>
      <c r="N164" s="31">
        <v>161</v>
      </c>
      <c r="O164" s="32">
        <f>VLOOKUP(N164,'Seznam družstev'!$C$2:$D$183,2,FALSE)</f>
        <v>0</v>
      </c>
      <c r="P164" s="83" t="str">
        <f t="shared" si="5"/>
        <v>X</v>
      </c>
      <c r="Q164" s="34">
        <f t="shared" si="6"/>
        <v>0</v>
      </c>
    </row>
    <row r="165" spans="6:17" ht="12.75">
      <c r="F165" s="19"/>
      <c r="N165" s="31">
        <v>162</v>
      </c>
      <c r="O165" s="32">
        <f>VLOOKUP(N165,'Seznam družstev'!$C$2:$D$183,2,FALSE)</f>
        <v>0</v>
      </c>
      <c r="P165" s="83" t="str">
        <f t="shared" si="5"/>
        <v>X</v>
      </c>
      <c r="Q165" s="34">
        <f t="shared" si="6"/>
        <v>0</v>
      </c>
    </row>
    <row r="166" spans="2:17" ht="12.75">
      <c r="B166" s="17" t="s">
        <v>106</v>
      </c>
      <c r="C166" s="17">
        <f>'Seznam družstev'!B84</f>
        <v>0</v>
      </c>
      <c r="D166" s="16" t="s">
        <v>94</v>
      </c>
      <c r="G166" s="16" t="s">
        <v>3</v>
      </c>
      <c r="N166" s="31">
        <v>163</v>
      </c>
      <c r="O166" s="32">
        <f>VLOOKUP(N166,'Seznam družstev'!$C$2:$D$183,2,FALSE)</f>
        <v>0</v>
      </c>
      <c r="P166" s="83" t="str">
        <f t="shared" si="5"/>
        <v>X</v>
      </c>
      <c r="Q166" s="34">
        <f t="shared" si="6"/>
        <v>0</v>
      </c>
    </row>
    <row r="167" spans="1:17" ht="12.75">
      <c r="A167" s="19" t="s">
        <v>149</v>
      </c>
      <c r="B167" s="17" t="str">
        <f>VLOOKUP(A167,'Seznam družstev'!$C$2:$D$183,2,FALSE)</f>
        <v>x</v>
      </c>
      <c r="C167" s="18" t="s">
        <v>0</v>
      </c>
      <c r="D167" s="29"/>
      <c r="E167" s="29"/>
      <c r="F167" s="19" t="str">
        <f>A167</f>
        <v>x</v>
      </c>
      <c r="G167" s="30">
        <f>IF(E167="DISK","DISK",D167)</f>
        <v>0</v>
      </c>
      <c r="N167" s="31">
        <v>164</v>
      </c>
      <c r="O167" s="32">
        <f>VLOOKUP(N167,'Seznam družstev'!$C$2:$D$183,2,FALSE)</f>
        <v>0</v>
      </c>
      <c r="P167" s="83" t="str">
        <f t="shared" si="5"/>
        <v>X</v>
      </c>
      <c r="Q167" s="34">
        <f t="shared" si="6"/>
        <v>0</v>
      </c>
    </row>
    <row r="168" spans="1:17" ht="12.75">
      <c r="A168" s="19" t="s">
        <v>149</v>
      </c>
      <c r="B168" s="17" t="str">
        <f>VLOOKUP(A168,'Seznam družstev'!$C$2:$D$183,2,FALSE)</f>
        <v>x</v>
      </c>
      <c r="C168" s="18" t="s">
        <v>1</v>
      </c>
      <c r="D168" s="29"/>
      <c r="E168" s="29"/>
      <c r="F168" s="19" t="str">
        <f>A168</f>
        <v>x</v>
      </c>
      <c r="G168" s="30">
        <f>IF(E168="DISK","DISK",D168-D167)</f>
        <v>0</v>
      </c>
      <c r="N168" s="31">
        <v>165</v>
      </c>
      <c r="O168" s="32">
        <f>VLOOKUP(N168,'Seznam družstev'!$C$2:$D$183,2,FALSE)</f>
        <v>0</v>
      </c>
      <c r="P168" s="83" t="str">
        <f t="shared" si="5"/>
        <v>X</v>
      </c>
      <c r="Q168" s="34">
        <f t="shared" si="6"/>
        <v>0</v>
      </c>
    </row>
    <row r="169" spans="1:17" ht="13.5" thickBot="1">
      <c r="A169" s="19" t="s">
        <v>149</v>
      </c>
      <c r="B169" s="17" t="str">
        <f>VLOOKUP(A169,'Seznam družstev'!$C$2:$D$183,2,FALSE)</f>
        <v>x</v>
      </c>
      <c r="C169" s="18" t="s">
        <v>140</v>
      </c>
      <c r="D169" s="29"/>
      <c r="E169" s="29"/>
      <c r="F169" s="19" t="str">
        <f>A169</f>
        <v>x</v>
      </c>
      <c r="G169" s="30">
        <f>IF(E169="DISK","DISK",D169-D168)</f>
        <v>0</v>
      </c>
      <c r="N169" s="31">
        <v>166</v>
      </c>
      <c r="O169" s="32">
        <f>VLOOKUP(N169,'Seznam družstev'!$C$2:$D$183,2,FALSE)</f>
        <v>0</v>
      </c>
      <c r="P169" s="83" t="str">
        <f t="shared" si="5"/>
        <v>X</v>
      </c>
      <c r="Q169" s="34">
        <f t="shared" si="6"/>
        <v>0</v>
      </c>
    </row>
    <row r="170" spans="3:17" ht="13.5" thickBot="1">
      <c r="C170" s="35" t="s">
        <v>2</v>
      </c>
      <c r="D170" s="36">
        <f>IF(OR(E167="DISK",E168="DISK",E169="DISK"),"DISK",D169)</f>
        <v>0</v>
      </c>
      <c r="E170" s="37"/>
      <c r="F170" s="78"/>
      <c r="G170" s="37"/>
      <c r="N170" s="31">
        <v>167</v>
      </c>
      <c r="O170" s="32">
        <f>VLOOKUP(N170,'Seznam družstev'!$C$2:$D$183,2,FALSE)</f>
        <v>0</v>
      </c>
      <c r="P170" s="83" t="str">
        <f t="shared" si="5"/>
        <v>X</v>
      </c>
      <c r="Q170" s="34">
        <f t="shared" si="6"/>
        <v>0</v>
      </c>
    </row>
    <row r="171" spans="6:17" ht="12.75">
      <c r="F171" s="19"/>
      <c r="N171" s="31">
        <v>168</v>
      </c>
      <c r="O171" s="32">
        <f>VLOOKUP(N171,'Seznam družstev'!$C$2:$D$183,2,FALSE)</f>
        <v>0</v>
      </c>
      <c r="P171" s="83" t="str">
        <f t="shared" si="5"/>
        <v>X</v>
      </c>
      <c r="Q171" s="34">
        <f t="shared" si="6"/>
        <v>0</v>
      </c>
    </row>
    <row r="172" spans="2:17" ht="12.75">
      <c r="B172" s="17" t="s">
        <v>107</v>
      </c>
      <c r="C172" s="17">
        <f>'Seznam družstev'!B87</f>
        <v>0</v>
      </c>
      <c r="D172" s="16" t="s">
        <v>94</v>
      </c>
      <c r="G172" s="16" t="s">
        <v>3</v>
      </c>
      <c r="N172" s="31">
        <v>169</v>
      </c>
      <c r="O172" s="32">
        <f>VLOOKUP(N172,'Seznam družstev'!$C$2:$D$183,2,FALSE)</f>
        <v>0</v>
      </c>
      <c r="P172" s="83" t="str">
        <f t="shared" si="5"/>
        <v>X</v>
      </c>
      <c r="Q172" s="34">
        <f t="shared" si="6"/>
        <v>0</v>
      </c>
    </row>
    <row r="173" spans="1:17" ht="12.75">
      <c r="A173" s="19" t="s">
        <v>149</v>
      </c>
      <c r="B173" s="17" t="str">
        <f>VLOOKUP(A173,'Seznam družstev'!$C$2:$D$183,2,FALSE)</f>
        <v>x</v>
      </c>
      <c r="C173" s="18" t="s">
        <v>0</v>
      </c>
      <c r="D173" s="29"/>
      <c r="E173" s="29"/>
      <c r="F173" s="19" t="str">
        <f>A173</f>
        <v>x</v>
      </c>
      <c r="G173" s="30">
        <f>IF(E173="DISK","DISK",D173)</f>
        <v>0</v>
      </c>
      <c r="N173" s="31">
        <v>170</v>
      </c>
      <c r="O173" s="32">
        <f>VLOOKUP(N173,'Seznam družstev'!$C$2:$D$183,2,FALSE)</f>
        <v>0</v>
      </c>
      <c r="P173" s="83" t="str">
        <f t="shared" si="5"/>
        <v>X</v>
      </c>
      <c r="Q173" s="34">
        <f t="shared" si="6"/>
        <v>0</v>
      </c>
    </row>
    <row r="174" spans="1:17" ht="12.75">
      <c r="A174" s="19" t="s">
        <v>149</v>
      </c>
      <c r="B174" s="17" t="str">
        <f>VLOOKUP(A174,'Seznam družstev'!$C$2:$D$183,2,FALSE)</f>
        <v>x</v>
      </c>
      <c r="C174" s="18" t="s">
        <v>1</v>
      </c>
      <c r="D174" s="29"/>
      <c r="E174" s="29"/>
      <c r="F174" s="19" t="str">
        <f>A174</f>
        <v>x</v>
      </c>
      <c r="G174" s="30">
        <f>IF(E174="DISK","DISK",D174-D173)</f>
        <v>0</v>
      </c>
      <c r="N174" s="31">
        <v>171</v>
      </c>
      <c r="O174" s="32">
        <f>VLOOKUP(N174,'Seznam družstev'!$C$2:$D$183,2,FALSE)</f>
        <v>0</v>
      </c>
      <c r="P174" s="83" t="str">
        <f t="shared" si="5"/>
        <v>X</v>
      </c>
      <c r="Q174" s="34">
        <f t="shared" si="6"/>
        <v>0</v>
      </c>
    </row>
    <row r="175" spans="1:17" ht="13.5" thickBot="1">
      <c r="A175" s="19" t="s">
        <v>149</v>
      </c>
      <c r="B175" s="17" t="str">
        <f>VLOOKUP(A175,'Seznam družstev'!$C$2:$D$183,2,FALSE)</f>
        <v>x</v>
      </c>
      <c r="C175" s="18" t="s">
        <v>140</v>
      </c>
      <c r="D175" s="29"/>
      <c r="E175" s="29"/>
      <c r="F175" s="19" t="str">
        <f>A175</f>
        <v>x</v>
      </c>
      <c r="G175" s="30">
        <f>IF(E175="DISK","DISK",D175-D174)</f>
        <v>0</v>
      </c>
      <c r="N175" s="31">
        <v>172</v>
      </c>
      <c r="O175" s="32">
        <f>VLOOKUP(N175,'Seznam družstev'!$C$2:$D$183,2,FALSE)</f>
        <v>0</v>
      </c>
      <c r="P175" s="83" t="str">
        <f t="shared" si="5"/>
        <v>X</v>
      </c>
      <c r="Q175" s="34">
        <f t="shared" si="6"/>
        <v>0</v>
      </c>
    </row>
    <row r="176" spans="3:17" ht="13.5" thickBot="1">
      <c r="C176" s="35" t="s">
        <v>2</v>
      </c>
      <c r="D176" s="36">
        <f>IF(OR(E173="DISK",E174="DISK",E175="DISK"),"DISK",D175)</f>
        <v>0</v>
      </c>
      <c r="E176" s="37"/>
      <c r="F176" s="78"/>
      <c r="G176" s="37"/>
      <c r="N176" s="31">
        <v>173</v>
      </c>
      <c r="O176" s="32">
        <f>VLOOKUP(N176,'Seznam družstev'!$C$2:$D$183,2,FALSE)</f>
        <v>0</v>
      </c>
      <c r="P176" s="83" t="str">
        <f t="shared" si="5"/>
        <v>X</v>
      </c>
      <c r="Q176" s="34">
        <f t="shared" si="6"/>
        <v>0</v>
      </c>
    </row>
    <row r="177" spans="6:17" ht="12.75">
      <c r="F177" s="19"/>
      <c r="N177" s="31">
        <v>174</v>
      </c>
      <c r="O177" s="32">
        <f>VLOOKUP(N177,'Seznam družstev'!$C$2:$D$183,2,FALSE)</f>
        <v>0</v>
      </c>
      <c r="P177" s="83" t="str">
        <f t="shared" si="5"/>
        <v>X</v>
      </c>
      <c r="Q177" s="34">
        <f t="shared" si="6"/>
        <v>0</v>
      </c>
    </row>
    <row r="178" spans="2:17" ht="12.75">
      <c r="B178" s="17" t="s">
        <v>108</v>
      </c>
      <c r="C178" s="17">
        <f>'Seznam družstev'!B90</f>
        <v>0</v>
      </c>
      <c r="D178" s="16" t="s">
        <v>94</v>
      </c>
      <c r="G178" s="16" t="s">
        <v>3</v>
      </c>
      <c r="N178" s="31">
        <v>175</v>
      </c>
      <c r="O178" s="32">
        <f>VLOOKUP(N178,'Seznam družstev'!$C$2:$D$183,2,FALSE)</f>
        <v>0</v>
      </c>
      <c r="P178" s="83" t="str">
        <f t="shared" si="5"/>
        <v>X</v>
      </c>
      <c r="Q178" s="34">
        <f t="shared" si="6"/>
        <v>0</v>
      </c>
    </row>
    <row r="179" spans="1:17" ht="12.75">
      <c r="A179" s="19" t="s">
        <v>149</v>
      </c>
      <c r="B179" s="17" t="str">
        <f>VLOOKUP(A179,'Seznam družstev'!$C$2:$D$183,2,FALSE)</f>
        <v>x</v>
      </c>
      <c r="C179" s="18" t="s">
        <v>0</v>
      </c>
      <c r="D179" s="29"/>
      <c r="E179" s="29"/>
      <c r="F179" s="19" t="str">
        <f>A179</f>
        <v>x</v>
      </c>
      <c r="G179" s="30">
        <f>IF(E179="DISK","DISK",D179)</f>
        <v>0</v>
      </c>
      <c r="N179" s="31">
        <v>176</v>
      </c>
      <c r="O179" s="32">
        <f>VLOOKUP(N179,'Seznam družstev'!$C$2:$D$183,2,FALSE)</f>
        <v>0</v>
      </c>
      <c r="P179" s="83" t="str">
        <f t="shared" si="5"/>
        <v>X</v>
      </c>
      <c r="Q179" s="34">
        <f t="shared" si="6"/>
        <v>0</v>
      </c>
    </row>
    <row r="180" spans="1:17" ht="12.75">
      <c r="A180" s="19" t="s">
        <v>149</v>
      </c>
      <c r="B180" s="17" t="str">
        <f>VLOOKUP(A180,'Seznam družstev'!$C$2:$D$183,2,FALSE)</f>
        <v>x</v>
      </c>
      <c r="C180" s="18" t="s">
        <v>1</v>
      </c>
      <c r="D180" s="29"/>
      <c r="E180" s="29"/>
      <c r="F180" s="19" t="str">
        <f>A180</f>
        <v>x</v>
      </c>
      <c r="G180" s="30">
        <f>IF(E180="DISK","DISK",D180-D179)</f>
        <v>0</v>
      </c>
      <c r="N180" s="31">
        <v>177</v>
      </c>
      <c r="O180" s="32">
        <f>VLOOKUP(N180,'Seznam družstev'!$C$2:$D$183,2,FALSE)</f>
        <v>0</v>
      </c>
      <c r="P180" s="83" t="str">
        <f t="shared" si="5"/>
        <v>X</v>
      </c>
      <c r="Q180" s="34">
        <f t="shared" si="6"/>
        <v>0</v>
      </c>
    </row>
    <row r="181" spans="1:17" ht="13.5" thickBot="1">
      <c r="A181" s="19" t="s">
        <v>149</v>
      </c>
      <c r="B181" s="17" t="str">
        <f>VLOOKUP(A181,'Seznam družstev'!$C$2:$D$183,2,FALSE)</f>
        <v>x</v>
      </c>
      <c r="C181" s="18" t="s">
        <v>140</v>
      </c>
      <c r="D181" s="29"/>
      <c r="E181" s="29"/>
      <c r="F181" s="19" t="str">
        <f>A181</f>
        <v>x</v>
      </c>
      <c r="G181" s="30">
        <f>IF(E181="DISK","DISK",D181-D180)</f>
        <v>0</v>
      </c>
      <c r="N181" s="31">
        <v>178</v>
      </c>
      <c r="O181" s="32">
        <f>VLOOKUP(N181,'Seznam družstev'!$C$2:$D$183,2,FALSE)</f>
        <v>0</v>
      </c>
      <c r="P181" s="83" t="str">
        <f t="shared" si="5"/>
        <v>X</v>
      </c>
      <c r="Q181" s="34">
        <f t="shared" si="6"/>
        <v>0</v>
      </c>
    </row>
    <row r="182" spans="3:17" ht="13.5" thickBot="1">
      <c r="C182" s="35" t="s">
        <v>2</v>
      </c>
      <c r="D182" s="36">
        <f>IF(OR(E179="DISK",E180="DISK",E181="DISK"),"DISK",D181)</f>
        <v>0</v>
      </c>
      <c r="E182" s="37"/>
      <c r="F182" s="78"/>
      <c r="G182" s="37"/>
      <c r="N182" s="31">
        <v>179</v>
      </c>
      <c r="O182" s="32">
        <f>VLOOKUP(N182,'Seznam družstev'!$C$2:$D$183,2,FALSE)</f>
        <v>0</v>
      </c>
      <c r="P182" s="83" t="str">
        <f t="shared" si="5"/>
        <v>X</v>
      </c>
      <c r="Q182" s="34">
        <f t="shared" si="6"/>
        <v>0</v>
      </c>
    </row>
    <row r="183" spans="6:17" ht="13.5" thickBot="1">
      <c r="F183" s="19"/>
      <c r="N183" s="38">
        <v>180</v>
      </c>
      <c r="O183" s="39">
        <f>VLOOKUP(N183,'Seznam družstev'!$C$2:$D$183,2,FALSE)</f>
        <v>0</v>
      </c>
      <c r="P183" s="88" t="str">
        <f t="shared" si="5"/>
        <v>X</v>
      </c>
      <c r="Q183" s="41">
        <f t="shared" si="6"/>
        <v>0</v>
      </c>
    </row>
    <row r="184" spans="2:7" ht="12.75">
      <c r="B184" s="17" t="s">
        <v>109</v>
      </c>
      <c r="C184" s="17">
        <f>'Seznam družstev'!B93</f>
        <v>0</v>
      </c>
      <c r="D184" s="16" t="s">
        <v>94</v>
      </c>
      <c r="G184" s="16" t="s">
        <v>3</v>
      </c>
    </row>
    <row r="185" spans="1:7" ht="12.75">
      <c r="A185" s="19" t="s">
        <v>149</v>
      </c>
      <c r="B185" s="17" t="str">
        <f>VLOOKUP(A185,'Seznam družstev'!$C$2:$D$183,2,FALSE)</f>
        <v>x</v>
      </c>
      <c r="C185" s="18" t="s">
        <v>0</v>
      </c>
      <c r="D185" s="29"/>
      <c r="E185" s="29"/>
      <c r="F185" s="19" t="str">
        <f>A185</f>
        <v>x</v>
      </c>
      <c r="G185" s="30">
        <f>IF(E185="DISK","DISK",D185)</f>
        <v>0</v>
      </c>
    </row>
    <row r="186" spans="1:7" ht="12.75">
      <c r="A186" s="19" t="s">
        <v>149</v>
      </c>
      <c r="B186" s="17" t="str">
        <f>VLOOKUP(A186,'Seznam družstev'!$C$2:$D$183,2,FALSE)</f>
        <v>x</v>
      </c>
      <c r="C186" s="18" t="s">
        <v>1</v>
      </c>
      <c r="D186" s="29"/>
      <c r="E186" s="29"/>
      <c r="F186" s="19" t="str">
        <f>A186</f>
        <v>x</v>
      </c>
      <c r="G186" s="30">
        <f>IF(E186="DISK","DISK",D186-D185)</f>
        <v>0</v>
      </c>
    </row>
    <row r="187" spans="1:7" ht="13.5" thickBot="1">
      <c r="A187" s="19" t="s">
        <v>149</v>
      </c>
      <c r="B187" s="17" t="str">
        <f>VLOOKUP(A187,'Seznam družstev'!$C$2:$D$183,2,FALSE)</f>
        <v>x</v>
      </c>
      <c r="C187" s="18" t="s">
        <v>140</v>
      </c>
      <c r="D187" s="29"/>
      <c r="E187" s="29"/>
      <c r="F187" s="19" t="str">
        <f>A187</f>
        <v>x</v>
      </c>
      <c r="G187" s="30">
        <f>IF(E187="DISK","DISK",D187-D186)</f>
        <v>0</v>
      </c>
    </row>
    <row r="188" spans="3:7" ht="13.5" thickBot="1">
      <c r="C188" s="35" t="s">
        <v>2</v>
      </c>
      <c r="D188" s="36">
        <f>IF(OR(E185="DISK",E186="DISK",E187="DISK"),"DISK",D187)</f>
        <v>0</v>
      </c>
      <c r="E188" s="37"/>
      <c r="F188" s="78"/>
      <c r="G188" s="37"/>
    </row>
    <row r="189" ht="12.75">
      <c r="F189" s="19"/>
    </row>
    <row r="190" spans="2:7" ht="12.75">
      <c r="B190" s="17" t="s">
        <v>110</v>
      </c>
      <c r="C190" s="17">
        <f>'Seznam družstev'!B96</f>
        <v>0</v>
      </c>
      <c r="D190" s="16" t="s">
        <v>94</v>
      </c>
      <c r="G190" s="16" t="s">
        <v>3</v>
      </c>
    </row>
    <row r="191" spans="1:7" ht="12.75">
      <c r="A191" s="19" t="s">
        <v>149</v>
      </c>
      <c r="B191" s="17" t="str">
        <f>VLOOKUP(A191,'Seznam družstev'!$C$2:$D$183,2,FALSE)</f>
        <v>x</v>
      </c>
      <c r="C191" s="18" t="s">
        <v>0</v>
      </c>
      <c r="D191" s="29"/>
      <c r="E191" s="29"/>
      <c r="F191" s="19" t="str">
        <f>A191</f>
        <v>x</v>
      </c>
      <c r="G191" s="30">
        <f>IF(E191="DISK","DISK",D191)</f>
        <v>0</v>
      </c>
    </row>
    <row r="192" spans="1:7" ht="12.75">
      <c r="A192" s="19" t="s">
        <v>149</v>
      </c>
      <c r="B192" s="17" t="str">
        <f>VLOOKUP(A192,'Seznam družstev'!$C$2:$D$183,2,FALSE)</f>
        <v>x</v>
      </c>
      <c r="C192" s="18" t="s">
        <v>1</v>
      </c>
      <c r="D192" s="29"/>
      <c r="E192" s="29"/>
      <c r="F192" s="19" t="str">
        <f>A192</f>
        <v>x</v>
      </c>
      <c r="G192" s="30">
        <f>IF(E192="DISK","DISK",D192-D191)</f>
        <v>0</v>
      </c>
    </row>
    <row r="193" spans="1:7" ht="13.5" thickBot="1">
      <c r="A193" s="19" t="s">
        <v>149</v>
      </c>
      <c r="B193" s="17" t="str">
        <f>VLOOKUP(A193,'Seznam družstev'!$C$2:$D$183,2,FALSE)</f>
        <v>x</v>
      </c>
      <c r="C193" s="18" t="s">
        <v>140</v>
      </c>
      <c r="D193" s="29"/>
      <c r="E193" s="29"/>
      <c r="F193" s="19" t="str">
        <f>A193</f>
        <v>x</v>
      </c>
      <c r="G193" s="30">
        <f>IF(E193="DISK","DISK",D193-D192)</f>
        <v>0</v>
      </c>
    </row>
    <row r="194" spans="3:7" ht="13.5" thickBot="1">
      <c r="C194" s="35" t="s">
        <v>2</v>
      </c>
      <c r="D194" s="36">
        <f>IF(OR(E191="DISK",E192="DISK",E193="DISK"),"DISK",D193)</f>
        <v>0</v>
      </c>
      <c r="E194" s="37"/>
      <c r="F194" s="78"/>
      <c r="G194" s="37"/>
    </row>
    <row r="195" ht="12.75">
      <c r="F195" s="19"/>
    </row>
    <row r="196" spans="2:7" ht="12.75">
      <c r="B196" s="17" t="s">
        <v>111</v>
      </c>
      <c r="C196" s="17">
        <f>'Seznam družstev'!B99</f>
        <v>0</v>
      </c>
      <c r="D196" s="16" t="s">
        <v>94</v>
      </c>
      <c r="G196" s="16" t="s">
        <v>3</v>
      </c>
    </row>
    <row r="197" spans="1:7" ht="12.75">
      <c r="A197" s="19" t="s">
        <v>149</v>
      </c>
      <c r="B197" s="17" t="str">
        <f>VLOOKUP(A197,'Seznam družstev'!$C$2:$D$183,2,FALSE)</f>
        <v>x</v>
      </c>
      <c r="C197" s="18" t="s">
        <v>0</v>
      </c>
      <c r="D197" s="29"/>
      <c r="E197" s="29"/>
      <c r="F197" s="19" t="str">
        <f>A197</f>
        <v>x</v>
      </c>
      <c r="G197" s="30">
        <f>IF(E197="DISK","DISK",D197)</f>
        <v>0</v>
      </c>
    </row>
    <row r="198" spans="1:7" ht="12.75">
      <c r="A198" s="19" t="s">
        <v>149</v>
      </c>
      <c r="B198" s="17" t="str">
        <f>VLOOKUP(A198,'Seznam družstev'!$C$2:$D$183,2,FALSE)</f>
        <v>x</v>
      </c>
      <c r="C198" s="18" t="s">
        <v>1</v>
      </c>
      <c r="D198" s="29"/>
      <c r="E198" s="29"/>
      <c r="F198" s="19" t="str">
        <f>A198</f>
        <v>x</v>
      </c>
      <c r="G198" s="30">
        <f>IF(E198="DISK","DISK",D198-D197)</f>
        <v>0</v>
      </c>
    </row>
    <row r="199" spans="1:7" ht="13.5" thickBot="1">
      <c r="A199" s="19" t="s">
        <v>149</v>
      </c>
      <c r="B199" s="17" t="str">
        <f>VLOOKUP(A199,'Seznam družstev'!$C$2:$D$183,2,FALSE)</f>
        <v>x</v>
      </c>
      <c r="C199" s="18" t="s">
        <v>140</v>
      </c>
      <c r="D199" s="29"/>
      <c r="E199" s="29"/>
      <c r="F199" s="19" t="str">
        <f>A199</f>
        <v>x</v>
      </c>
      <c r="G199" s="30">
        <f>IF(E199="DISK","DISK",D199-D198)</f>
        <v>0</v>
      </c>
    </row>
    <row r="200" spans="3:7" ht="13.5" thickBot="1">
      <c r="C200" s="35" t="s">
        <v>2</v>
      </c>
      <c r="D200" s="36">
        <f>IF(OR(E197="DISK",E198="DISK",E199="DISK"),"DISK",D199)</f>
        <v>0</v>
      </c>
      <c r="E200" s="37"/>
      <c r="F200" s="78"/>
      <c r="G200" s="37"/>
    </row>
    <row r="201" ht="12.75">
      <c r="F201" s="19"/>
    </row>
    <row r="202" spans="2:7" ht="12.75">
      <c r="B202" s="17" t="s">
        <v>112</v>
      </c>
      <c r="C202" s="17">
        <f>'Seznam družstev'!B102</f>
        <v>0</v>
      </c>
      <c r="D202" s="16" t="s">
        <v>94</v>
      </c>
      <c r="G202" s="16" t="s">
        <v>3</v>
      </c>
    </row>
    <row r="203" spans="1:7" ht="12.75">
      <c r="A203" s="19" t="s">
        <v>149</v>
      </c>
      <c r="B203" s="17" t="str">
        <f>VLOOKUP(A203,'Seznam družstev'!$C$2:$D$183,2,FALSE)</f>
        <v>x</v>
      </c>
      <c r="C203" s="18" t="s">
        <v>0</v>
      </c>
      <c r="D203" s="29"/>
      <c r="E203" s="29"/>
      <c r="F203" s="19" t="str">
        <f>A203</f>
        <v>x</v>
      </c>
      <c r="G203" s="30">
        <f>IF(E203="DISK","DISK",D203)</f>
        <v>0</v>
      </c>
    </row>
    <row r="204" spans="1:7" ht="12.75">
      <c r="A204" s="19" t="s">
        <v>149</v>
      </c>
      <c r="B204" s="17" t="str">
        <f>VLOOKUP(A204,'Seznam družstev'!$C$2:$D$183,2,FALSE)</f>
        <v>x</v>
      </c>
      <c r="C204" s="18" t="s">
        <v>1</v>
      </c>
      <c r="D204" s="29"/>
      <c r="E204" s="29"/>
      <c r="F204" s="19" t="str">
        <f>A204</f>
        <v>x</v>
      </c>
      <c r="G204" s="30">
        <f>IF(E204="DISK","DISK",D204-D203)</f>
        <v>0</v>
      </c>
    </row>
    <row r="205" spans="1:7" ht="13.5" thickBot="1">
      <c r="A205" s="19" t="s">
        <v>149</v>
      </c>
      <c r="B205" s="17" t="str">
        <f>VLOOKUP(A205,'Seznam družstev'!$C$2:$D$183,2,FALSE)</f>
        <v>x</v>
      </c>
      <c r="C205" s="18" t="s">
        <v>140</v>
      </c>
      <c r="D205" s="29"/>
      <c r="E205" s="29"/>
      <c r="F205" s="19" t="str">
        <f>A205</f>
        <v>x</v>
      </c>
      <c r="G205" s="30">
        <f>IF(E205="DISK","DISK",D205-D204)</f>
        <v>0</v>
      </c>
    </row>
    <row r="206" spans="3:7" ht="13.5" thickBot="1">
      <c r="C206" s="35" t="s">
        <v>2</v>
      </c>
      <c r="D206" s="36">
        <f>IF(OR(E203="DISK",E204="DISK",E205="DISK"),"DISK",D205)</f>
        <v>0</v>
      </c>
      <c r="E206" s="37"/>
      <c r="F206" s="78"/>
      <c r="G206" s="37"/>
    </row>
    <row r="207" ht="12.75">
      <c r="F207" s="19"/>
    </row>
    <row r="208" spans="2:7" ht="12.75">
      <c r="B208" s="17" t="s">
        <v>113</v>
      </c>
      <c r="C208" s="17">
        <f>'Seznam družstev'!B105</f>
        <v>0</v>
      </c>
      <c r="D208" s="16" t="s">
        <v>94</v>
      </c>
      <c r="G208" s="16" t="s">
        <v>3</v>
      </c>
    </row>
    <row r="209" spans="1:7" ht="12.75">
      <c r="A209" s="19" t="s">
        <v>149</v>
      </c>
      <c r="B209" s="17" t="str">
        <f>VLOOKUP(A209,'Seznam družstev'!$C$2:$D$183,2,FALSE)</f>
        <v>x</v>
      </c>
      <c r="C209" s="18" t="s">
        <v>0</v>
      </c>
      <c r="D209" s="29"/>
      <c r="E209" s="29"/>
      <c r="F209" s="19" t="str">
        <f>A209</f>
        <v>x</v>
      </c>
      <c r="G209" s="30">
        <f>IF(E209="DISK","DISK",D209)</f>
        <v>0</v>
      </c>
    </row>
    <row r="210" spans="1:7" ht="12.75">
      <c r="A210" s="19" t="s">
        <v>149</v>
      </c>
      <c r="B210" s="17" t="str">
        <f>VLOOKUP(A210,'Seznam družstev'!$C$2:$D$183,2,FALSE)</f>
        <v>x</v>
      </c>
      <c r="C210" s="18" t="s">
        <v>1</v>
      </c>
      <c r="D210" s="29"/>
      <c r="E210" s="29"/>
      <c r="F210" s="19" t="str">
        <f>A210</f>
        <v>x</v>
      </c>
      <c r="G210" s="30">
        <f>IF(E210="DISK","DISK",D210-D209)</f>
        <v>0</v>
      </c>
    </row>
    <row r="211" spans="1:7" ht="13.5" thickBot="1">
      <c r="A211" s="19" t="s">
        <v>149</v>
      </c>
      <c r="B211" s="17" t="str">
        <f>VLOOKUP(A211,'Seznam družstev'!$C$2:$D$183,2,FALSE)</f>
        <v>x</v>
      </c>
      <c r="C211" s="18" t="s">
        <v>140</v>
      </c>
      <c r="D211" s="29"/>
      <c r="E211" s="29"/>
      <c r="F211" s="19" t="str">
        <f>A211</f>
        <v>x</v>
      </c>
      <c r="G211" s="30">
        <f>IF(E211="DISK","DISK",D211-D210)</f>
        <v>0</v>
      </c>
    </row>
    <row r="212" spans="3:7" ht="13.5" thickBot="1">
      <c r="C212" s="35" t="s">
        <v>2</v>
      </c>
      <c r="D212" s="36">
        <f>IF(OR(E209="DISK",E210="DISK",E211="DISK"),"DISK",D211)</f>
        <v>0</v>
      </c>
      <c r="E212" s="37"/>
      <c r="F212" s="78"/>
      <c r="G212" s="37"/>
    </row>
    <row r="213" ht="12.75">
      <c r="F213" s="19"/>
    </row>
    <row r="214" spans="2:7" ht="12.75">
      <c r="B214" s="17" t="s">
        <v>114</v>
      </c>
      <c r="C214" s="17">
        <f>'Seznam družstev'!B108</f>
        <v>0</v>
      </c>
      <c r="D214" s="16" t="s">
        <v>94</v>
      </c>
      <c r="G214" s="16" t="s">
        <v>3</v>
      </c>
    </row>
    <row r="215" spans="1:7" ht="12.75">
      <c r="A215" s="19" t="s">
        <v>149</v>
      </c>
      <c r="B215" s="17" t="str">
        <f>VLOOKUP(A215,'Seznam družstev'!$C$2:$D$183,2,FALSE)</f>
        <v>x</v>
      </c>
      <c r="C215" s="18" t="s">
        <v>0</v>
      </c>
      <c r="D215" s="29"/>
      <c r="E215" s="29"/>
      <c r="F215" s="19" t="str">
        <f>A215</f>
        <v>x</v>
      </c>
      <c r="G215" s="30">
        <f>IF(E215="DISK","DISK",D215)</f>
        <v>0</v>
      </c>
    </row>
    <row r="216" spans="1:7" ht="12.75">
      <c r="A216" s="19" t="s">
        <v>149</v>
      </c>
      <c r="B216" s="17" t="str">
        <f>VLOOKUP(A216,'Seznam družstev'!$C$2:$D$183,2,FALSE)</f>
        <v>x</v>
      </c>
      <c r="C216" s="18" t="s">
        <v>1</v>
      </c>
      <c r="D216" s="29"/>
      <c r="E216" s="29"/>
      <c r="F216" s="19" t="str">
        <f>A216</f>
        <v>x</v>
      </c>
      <c r="G216" s="30">
        <f>IF(E216="DISK","DISK",D216-D215)</f>
        <v>0</v>
      </c>
    </row>
    <row r="217" spans="1:7" ht="13.5" thickBot="1">
      <c r="A217" s="19" t="s">
        <v>149</v>
      </c>
      <c r="B217" s="17" t="str">
        <f>VLOOKUP(A217,'Seznam družstev'!$C$2:$D$183,2,FALSE)</f>
        <v>x</v>
      </c>
      <c r="C217" s="18" t="s">
        <v>140</v>
      </c>
      <c r="D217" s="29"/>
      <c r="E217" s="29"/>
      <c r="F217" s="19" t="str">
        <f>A217</f>
        <v>x</v>
      </c>
      <c r="G217" s="30">
        <f>IF(E217="DISK","DISK",D217-D216)</f>
        <v>0</v>
      </c>
    </row>
    <row r="218" spans="3:7" ht="13.5" thickBot="1">
      <c r="C218" s="35" t="s">
        <v>2</v>
      </c>
      <c r="D218" s="36">
        <f>IF(OR(E215="DISK",E216="DISK",E217="DISK"),"DISK",D217)</f>
        <v>0</v>
      </c>
      <c r="E218" s="37"/>
      <c r="F218" s="78"/>
      <c r="G218" s="37"/>
    </row>
    <row r="219" ht="12.75">
      <c r="F219" s="19"/>
    </row>
    <row r="220" spans="2:7" ht="12.75">
      <c r="B220" s="17" t="s">
        <v>115</v>
      </c>
      <c r="C220" s="17">
        <f>'Seznam družstev'!B111</f>
        <v>0</v>
      </c>
      <c r="D220" s="16" t="s">
        <v>94</v>
      </c>
      <c r="G220" s="16" t="s">
        <v>3</v>
      </c>
    </row>
    <row r="221" spans="1:7" ht="12.75">
      <c r="A221" s="19" t="s">
        <v>149</v>
      </c>
      <c r="B221" s="17" t="str">
        <f>VLOOKUP(A221,'Seznam družstev'!$C$2:$D$183,2,FALSE)</f>
        <v>x</v>
      </c>
      <c r="C221" s="18" t="s">
        <v>0</v>
      </c>
      <c r="D221" s="29"/>
      <c r="E221" s="29"/>
      <c r="F221" s="19" t="str">
        <f>A221</f>
        <v>x</v>
      </c>
      <c r="G221" s="30">
        <f>IF(E221="DISK","DISK",D221)</f>
        <v>0</v>
      </c>
    </row>
    <row r="222" spans="1:7" ht="12.75">
      <c r="A222" s="19" t="s">
        <v>149</v>
      </c>
      <c r="B222" s="17" t="str">
        <f>VLOOKUP(A222,'Seznam družstev'!$C$2:$D$183,2,FALSE)</f>
        <v>x</v>
      </c>
      <c r="C222" s="18" t="s">
        <v>1</v>
      </c>
      <c r="D222" s="29"/>
      <c r="E222" s="29"/>
      <c r="F222" s="19" t="str">
        <f>A222</f>
        <v>x</v>
      </c>
      <c r="G222" s="30">
        <f>IF(E222="DISK","DISK",D222-D221)</f>
        <v>0</v>
      </c>
    </row>
    <row r="223" spans="1:7" ht="13.5" thickBot="1">
      <c r="A223" s="19" t="s">
        <v>149</v>
      </c>
      <c r="B223" s="17" t="str">
        <f>VLOOKUP(A223,'Seznam družstev'!$C$2:$D$183,2,FALSE)</f>
        <v>x</v>
      </c>
      <c r="C223" s="18" t="s">
        <v>140</v>
      </c>
      <c r="D223" s="29"/>
      <c r="E223" s="29"/>
      <c r="F223" s="19" t="str">
        <f>A223</f>
        <v>x</v>
      </c>
      <c r="G223" s="30">
        <f>IF(E223="DISK","DISK",D223-D222)</f>
        <v>0</v>
      </c>
    </row>
    <row r="224" spans="3:7" ht="13.5" thickBot="1">
      <c r="C224" s="35" t="s">
        <v>2</v>
      </c>
      <c r="D224" s="36">
        <f>IF(OR(E221="DISK",E222="DISK",E223="DISK"),"DISK",D223)</f>
        <v>0</v>
      </c>
      <c r="E224" s="37"/>
      <c r="F224" s="78"/>
      <c r="G224" s="37"/>
    </row>
    <row r="225" ht="12.75">
      <c r="F225" s="19"/>
    </row>
    <row r="226" spans="2:7" ht="12.75">
      <c r="B226" s="17" t="s">
        <v>116</v>
      </c>
      <c r="C226" s="17">
        <f>'Seznam družstev'!B114</f>
        <v>0</v>
      </c>
      <c r="D226" s="16" t="s">
        <v>94</v>
      </c>
      <c r="G226" s="16" t="s">
        <v>3</v>
      </c>
    </row>
    <row r="227" spans="1:7" ht="12.75">
      <c r="A227" s="19" t="s">
        <v>149</v>
      </c>
      <c r="B227" s="17" t="str">
        <f>VLOOKUP(A227,'Seznam družstev'!$C$2:$D$183,2,FALSE)</f>
        <v>x</v>
      </c>
      <c r="C227" s="18" t="s">
        <v>0</v>
      </c>
      <c r="D227" s="29"/>
      <c r="E227" s="29"/>
      <c r="F227" s="19" t="str">
        <f>A227</f>
        <v>x</v>
      </c>
      <c r="G227" s="30">
        <f>IF(E227="DISK","DISK",D227)</f>
        <v>0</v>
      </c>
    </row>
    <row r="228" spans="1:7" ht="12.75">
      <c r="A228" s="19" t="s">
        <v>149</v>
      </c>
      <c r="B228" s="17" t="str">
        <f>VLOOKUP(A228,'Seznam družstev'!$C$2:$D$183,2,FALSE)</f>
        <v>x</v>
      </c>
      <c r="C228" s="18" t="s">
        <v>1</v>
      </c>
      <c r="D228" s="29"/>
      <c r="E228" s="29"/>
      <c r="F228" s="19" t="str">
        <f>A228</f>
        <v>x</v>
      </c>
      <c r="G228" s="30">
        <f>IF(E228="DISK","DISK",D228-D227)</f>
        <v>0</v>
      </c>
    </row>
    <row r="229" spans="1:7" ht="13.5" thickBot="1">
      <c r="A229" s="19" t="s">
        <v>149</v>
      </c>
      <c r="B229" s="17" t="str">
        <f>VLOOKUP(A229,'Seznam družstev'!$C$2:$D$183,2,FALSE)</f>
        <v>x</v>
      </c>
      <c r="C229" s="18" t="s">
        <v>140</v>
      </c>
      <c r="D229" s="29"/>
      <c r="E229" s="29"/>
      <c r="F229" s="19" t="str">
        <f>A229</f>
        <v>x</v>
      </c>
      <c r="G229" s="30">
        <f>IF(E229="DISK","DISK",D229-D228)</f>
        <v>0</v>
      </c>
    </row>
    <row r="230" spans="3:7" ht="13.5" thickBot="1">
      <c r="C230" s="35" t="s">
        <v>2</v>
      </c>
      <c r="D230" s="36">
        <f>IF(OR(E227="DISK",E228="DISK",E229="DISK"),"DISK",D229)</f>
        <v>0</v>
      </c>
      <c r="E230" s="37"/>
      <c r="F230" s="78"/>
      <c r="G230" s="37"/>
    </row>
    <row r="231" ht="12.75">
      <c r="F231" s="19"/>
    </row>
    <row r="232" spans="2:7" ht="12.75">
      <c r="B232" s="17" t="s">
        <v>117</v>
      </c>
      <c r="C232" s="17">
        <f>'Seznam družstev'!B117</f>
        <v>0</v>
      </c>
      <c r="D232" s="16" t="s">
        <v>94</v>
      </c>
      <c r="G232" s="16" t="s">
        <v>3</v>
      </c>
    </row>
    <row r="233" spans="1:7" ht="12.75">
      <c r="A233" s="19" t="s">
        <v>149</v>
      </c>
      <c r="B233" s="17" t="str">
        <f>VLOOKUP(A233,'Seznam družstev'!$C$2:$D$183,2,FALSE)</f>
        <v>x</v>
      </c>
      <c r="C233" s="18" t="s">
        <v>0</v>
      </c>
      <c r="D233" s="29"/>
      <c r="E233" s="29"/>
      <c r="F233" s="19" t="str">
        <f>A233</f>
        <v>x</v>
      </c>
      <c r="G233" s="30">
        <f>IF(E233="DISK","DISK",D233)</f>
        <v>0</v>
      </c>
    </row>
    <row r="234" spans="1:7" ht="12.75">
      <c r="A234" s="19" t="s">
        <v>149</v>
      </c>
      <c r="B234" s="17" t="str">
        <f>VLOOKUP(A234,'Seznam družstev'!$C$2:$D$183,2,FALSE)</f>
        <v>x</v>
      </c>
      <c r="C234" s="18" t="s">
        <v>1</v>
      </c>
      <c r="D234" s="29"/>
      <c r="E234" s="29"/>
      <c r="F234" s="19" t="str">
        <f>A234</f>
        <v>x</v>
      </c>
      <c r="G234" s="30">
        <f>IF(E234="DISK","DISK",D234-D233)</f>
        <v>0</v>
      </c>
    </row>
    <row r="235" spans="1:7" ht="13.5" thickBot="1">
      <c r="A235" s="19" t="s">
        <v>149</v>
      </c>
      <c r="B235" s="17" t="str">
        <f>VLOOKUP(A235,'Seznam družstev'!$C$2:$D$183,2,FALSE)</f>
        <v>x</v>
      </c>
      <c r="C235" s="18" t="s">
        <v>140</v>
      </c>
      <c r="D235" s="29"/>
      <c r="E235" s="29"/>
      <c r="F235" s="19" t="str">
        <f>A235</f>
        <v>x</v>
      </c>
      <c r="G235" s="30">
        <f>IF(E235="DISK","DISK",D235-D234)</f>
        <v>0</v>
      </c>
    </row>
    <row r="236" spans="3:7" ht="13.5" thickBot="1">
      <c r="C236" s="35" t="s">
        <v>2</v>
      </c>
      <c r="D236" s="36">
        <f>IF(OR(E233="DISK",E234="DISK",E235="DISK"),"DISK",D235)</f>
        <v>0</v>
      </c>
      <c r="E236" s="37"/>
      <c r="F236" s="78"/>
      <c r="G236" s="37"/>
    </row>
    <row r="237" ht="12.75">
      <c r="F237" s="19"/>
    </row>
    <row r="238" spans="2:7" ht="12.75">
      <c r="B238" s="17" t="s">
        <v>118</v>
      </c>
      <c r="C238" s="17">
        <f>'Seznam družstev'!B120</f>
        <v>0</v>
      </c>
      <c r="D238" s="16" t="s">
        <v>94</v>
      </c>
      <c r="G238" s="16" t="s">
        <v>3</v>
      </c>
    </row>
    <row r="239" spans="1:7" ht="12.75">
      <c r="A239" s="19" t="s">
        <v>149</v>
      </c>
      <c r="B239" s="17" t="str">
        <f>VLOOKUP(A239,'Seznam družstev'!$C$2:$D$183,2,FALSE)</f>
        <v>x</v>
      </c>
      <c r="C239" s="18" t="s">
        <v>0</v>
      </c>
      <c r="D239" s="29"/>
      <c r="E239" s="29"/>
      <c r="F239" s="19" t="str">
        <f>A239</f>
        <v>x</v>
      </c>
      <c r="G239" s="30">
        <f>IF(E239="DISK","DISK",D239)</f>
        <v>0</v>
      </c>
    </row>
    <row r="240" spans="1:7" ht="12.75">
      <c r="A240" s="19" t="s">
        <v>149</v>
      </c>
      <c r="B240" s="17" t="str">
        <f>VLOOKUP(A240,'Seznam družstev'!$C$2:$D$183,2,FALSE)</f>
        <v>x</v>
      </c>
      <c r="C240" s="18" t="s">
        <v>1</v>
      </c>
      <c r="D240" s="29"/>
      <c r="E240" s="29"/>
      <c r="F240" s="19" t="str">
        <f>A240</f>
        <v>x</v>
      </c>
      <c r="G240" s="30">
        <f>IF(E240="DISK","DISK",D240-D239)</f>
        <v>0</v>
      </c>
    </row>
    <row r="241" spans="1:7" ht="13.5" thickBot="1">
      <c r="A241" s="19" t="s">
        <v>149</v>
      </c>
      <c r="B241" s="17" t="str">
        <f>VLOOKUP(A241,'Seznam družstev'!$C$2:$D$183,2,FALSE)</f>
        <v>x</v>
      </c>
      <c r="C241" s="18" t="s">
        <v>140</v>
      </c>
      <c r="D241" s="29"/>
      <c r="E241" s="29"/>
      <c r="F241" s="19" t="str">
        <f>A241</f>
        <v>x</v>
      </c>
      <c r="G241" s="30">
        <f>IF(E241="DISK","DISK",D241-D240)</f>
        <v>0</v>
      </c>
    </row>
    <row r="242" spans="3:7" ht="13.5" thickBot="1">
      <c r="C242" s="35" t="s">
        <v>2</v>
      </c>
      <c r="D242" s="36">
        <f>IF(OR(E239="DISK",E240="DISK",E241="DISK"),"DISK",D241)</f>
        <v>0</v>
      </c>
      <c r="E242" s="37"/>
      <c r="F242" s="78"/>
      <c r="G242" s="37"/>
    </row>
    <row r="243" ht="12.75">
      <c r="F243" s="19"/>
    </row>
    <row r="244" spans="2:7" ht="12.75">
      <c r="B244" s="17" t="s">
        <v>119</v>
      </c>
      <c r="C244" s="17">
        <f>'Seznam družstev'!B123</f>
        <v>0</v>
      </c>
      <c r="D244" s="16" t="s">
        <v>94</v>
      </c>
      <c r="G244" s="16" t="s">
        <v>3</v>
      </c>
    </row>
    <row r="245" spans="1:7" ht="12.75">
      <c r="A245" s="19" t="s">
        <v>149</v>
      </c>
      <c r="B245" s="17" t="str">
        <f>VLOOKUP(A245,'Seznam družstev'!$C$2:$D$183,2,FALSE)</f>
        <v>x</v>
      </c>
      <c r="C245" s="18" t="s">
        <v>0</v>
      </c>
      <c r="D245" s="29"/>
      <c r="E245" s="29"/>
      <c r="F245" s="19" t="str">
        <f>A245</f>
        <v>x</v>
      </c>
      <c r="G245" s="30">
        <f>IF(E245="DISK","DISK",D245)</f>
        <v>0</v>
      </c>
    </row>
    <row r="246" spans="1:7" ht="12.75">
      <c r="A246" s="19" t="s">
        <v>149</v>
      </c>
      <c r="B246" s="17" t="str">
        <f>VLOOKUP(A246,'Seznam družstev'!$C$2:$D$183,2,FALSE)</f>
        <v>x</v>
      </c>
      <c r="C246" s="18" t="s">
        <v>1</v>
      </c>
      <c r="D246" s="29"/>
      <c r="E246" s="29"/>
      <c r="F246" s="19" t="str">
        <f>A246</f>
        <v>x</v>
      </c>
      <c r="G246" s="30">
        <f>IF(E246="DISK","DISK",D246-D245)</f>
        <v>0</v>
      </c>
    </row>
    <row r="247" spans="1:7" ht="13.5" thickBot="1">
      <c r="A247" s="19" t="s">
        <v>149</v>
      </c>
      <c r="B247" s="17" t="str">
        <f>VLOOKUP(A247,'Seznam družstev'!$C$2:$D$183,2,FALSE)</f>
        <v>x</v>
      </c>
      <c r="C247" s="18" t="s">
        <v>140</v>
      </c>
      <c r="D247" s="29"/>
      <c r="E247" s="29"/>
      <c r="F247" s="19" t="str">
        <f>A247</f>
        <v>x</v>
      </c>
      <c r="G247" s="30">
        <f>IF(E247="DISK","DISK",D247-D246)</f>
        <v>0</v>
      </c>
    </row>
    <row r="248" spans="3:7" ht="13.5" thickBot="1">
      <c r="C248" s="35" t="s">
        <v>2</v>
      </c>
      <c r="D248" s="36">
        <f>IF(OR(E245="DISK",E246="DISK",E247="DISK"),"DISK",D247)</f>
        <v>0</v>
      </c>
      <c r="E248" s="37"/>
      <c r="F248" s="78"/>
      <c r="G248" s="37"/>
    </row>
    <row r="249" ht="12.75">
      <c r="F249" s="19"/>
    </row>
    <row r="250" spans="2:7" ht="12.75">
      <c r="B250" s="17" t="s">
        <v>120</v>
      </c>
      <c r="C250" s="17">
        <f>'Seznam družstev'!B126</f>
        <v>0</v>
      </c>
      <c r="D250" s="16" t="s">
        <v>94</v>
      </c>
      <c r="G250" s="16" t="s">
        <v>3</v>
      </c>
    </row>
    <row r="251" spans="1:7" ht="12.75">
      <c r="A251" s="19" t="s">
        <v>149</v>
      </c>
      <c r="B251" s="17" t="str">
        <f>VLOOKUP(A251,'Seznam družstev'!$C$2:$D$183,2,FALSE)</f>
        <v>x</v>
      </c>
      <c r="C251" s="18" t="s">
        <v>0</v>
      </c>
      <c r="D251" s="29"/>
      <c r="E251" s="29"/>
      <c r="F251" s="19" t="str">
        <f>A251</f>
        <v>x</v>
      </c>
      <c r="G251" s="30">
        <f>IF(E251="DISK","DISK",D251)</f>
        <v>0</v>
      </c>
    </row>
    <row r="252" spans="1:7" ht="12.75">
      <c r="A252" s="19" t="s">
        <v>149</v>
      </c>
      <c r="B252" s="17" t="str">
        <f>VLOOKUP(A252,'Seznam družstev'!$C$2:$D$183,2,FALSE)</f>
        <v>x</v>
      </c>
      <c r="C252" s="18" t="s">
        <v>1</v>
      </c>
      <c r="D252" s="29"/>
      <c r="E252" s="29"/>
      <c r="F252" s="19" t="str">
        <f>A252</f>
        <v>x</v>
      </c>
      <c r="G252" s="30">
        <f>IF(E252="DISK","DISK",D252-D251)</f>
        <v>0</v>
      </c>
    </row>
    <row r="253" spans="1:7" ht="13.5" thickBot="1">
      <c r="A253" s="19" t="s">
        <v>149</v>
      </c>
      <c r="B253" s="17" t="str">
        <f>VLOOKUP(A253,'Seznam družstev'!$C$2:$D$183,2,FALSE)</f>
        <v>x</v>
      </c>
      <c r="C253" s="18" t="s">
        <v>140</v>
      </c>
      <c r="D253" s="29"/>
      <c r="E253" s="29"/>
      <c r="F253" s="19" t="str">
        <f>A253</f>
        <v>x</v>
      </c>
      <c r="G253" s="30">
        <f>IF(E253="DISK","DISK",D253-D252)</f>
        <v>0</v>
      </c>
    </row>
    <row r="254" spans="3:7" ht="13.5" thickBot="1">
      <c r="C254" s="35" t="s">
        <v>2</v>
      </c>
      <c r="D254" s="36">
        <f>IF(OR(E251="DISK",E252="DISK",E253="DISK"),"DISK",D253)</f>
        <v>0</v>
      </c>
      <c r="E254" s="37"/>
      <c r="F254" s="78"/>
      <c r="G254" s="37"/>
    </row>
    <row r="255" ht="12.75">
      <c r="F255" s="19"/>
    </row>
    <row r="256" spans="2:7" ht="12.75">
      <c r="B256" s="17" t="s">
        <v>121</v>
      </c>
      <c r="C256" s="17">
        <f>'Seznam družstev'!B129</f>
        <v>0</v>
      </c>
      <c r="D256" s="16" t="s">
        <v>94</v>
      </c>
      <c r="G256" s="16" t="s">
        <v>3</v>
      </c>
    </row>
    <row r="257" spans="1:7" ht="12.75">
      <c r="A257" s="19" t="s">
        <v>149</v>
      </c>
      <c r="B257" s="17" t="str">
        <f>VLOOKUP(A257,'Seznam družstev'!$C$2:$D$183,2,FALSE)</f>
        <v>x</v>
      </c>
      <c r="C257" s="18" t="s">
        <v>0</v>
      </c>
      <c r="D257" s="29"/>
      <c r="E257" s="29"/>
      <c r="F257" s="19" t="str">
        <f>A257</f>
        <v>x</v>
      </c>
      <c r="G257" s="30">
        <f>IF(E257="DISK","DISK",D257)</f>
        <v>0</v>
      </c>
    </row>
    <row r="258" spans="1:7" ht="12.75">
      <c r="A258" s="19" t="s">
        <v>149</v>
      </c>
      <c r="B258" s="17" t="str">
        <f>VLOOKUP(A258,'Seznam družstev'!$C$2:$D$183,2,FALSE)</f>
        <v>x</v>
      </c>
      <c r="C258" s="18" t="s">
        <v>1</v>
      </c>
      <c r="D258" s="29"/>
      <c r="E258" s="29"/>
      <c r="F258" s="19" t="str">
        <f>A258</f>
        <v>x</v>
      </c>
      <c r="G258" s="30">
        <f>IF(E258="DISK","DISK",D258-D257)</f>
        <v>0</v>
      </c>
    </row>
    <row r="259" spans="1:7" ht="13.5" thickBot="1">
      <c r="A259" s="19" t="s">
        <v>149</v>
      </c>
      <c r="B259" s="17" t="str">
        <f>VLOOKUP(A259,'Seznam družstev'!$C$2:$D$183,2,FALSE)</f>
        <v>x</v>
      </c>
      <c r="C259" s="18" t="s">
        <v>140</v>
      </c>
      <c r="D259" s="29"/>
      <c r="E259" s="29"/>
      <c r="F259" s="19" t="str">
        <f>A259</f>
        <v>x</v>
      </c>
      <c r="G259" s="30">
        <f>IF(E259="DISK","DISK",D259-D258)</f>
        <v>0</v>
      </c>
    </row>
    <row r="260" spans="3:7" ht="13.5" thickBot="1">
      <c r="C260" s="35" t="s">
        <v>2</v>
      </c>
      <c r="D260" s="36">
        <f>IF(OR(E257="DISK",E258="DISK",E259="DISK"),"DISK",D259)</f>
        <v>0</v>
      </c>
      <c r="E260" s="37"/>
      <c r="F260" s="78"/>
      <c r="G260" s="37"/>
    </row>
    <row r="261" ht="12.75">
      <c r="F261" s="19"/>
    </row>
    <row r="262" spans="2:7" ht="12.75">
      <c r="B262" s="17" t="s">
        <v>122</v>
      </c>
      <c r="C262" s="17">
        <f>'Seznam družstev'!B132</f>
        <v>0</v>
      </c>
      <c r="D262" s="16" t="s">
        <v>94</v>
      </c>
      <c r="G262" s="16" t="s">
        <v>3</v>
      </c>
    </row>
    <row r="263" spans="1:7" ht="12.75">
      <c r="A263" s="19" t="s">
        <v>149</v>
      </c>
      <c r="B263" s="17" t="str">
        <f>VLOOKUP(A263,'Seznam družstev'!$C$2:$D$183,2,FALSE)</f>
        <v>x</v>
      </c>
      <c r="C263" s="18" t="s">
        <v>0</v>
      </c>
      <c r="D263" s="29"/>
      <c r="E263" s="29"/>
      <c r="F263" s="19" t="str">
        <f>A263</f>
        <v>x</v>
      </c>
      <c r="G263" s="30">
        <f>IF(E263="DISK","DISK",D263)</f>
        <v>0</v>
      </c>
    </row>
    <row r="264" spans="1:7" ht="12.75">
      <c r="A264" s="19" t="s">
        <v>149</v>
      </c>
      <c r="B264" s="17" t="str">
        <f>VLOOKUP(A264,'Seznam družstev'!$C$2:$D$183,2,FALSE)</f>
        <v>x</v>
      </c>
      <c r="C264" s="18" t="s">
        <v>1</v>
      </c>
      <c r="D264" s="29"/>
      <c r="E264" s="29"/>
      <c r="F264" s="19" t="str">
        <f>A264</f>
        <v>x</v>
      </c>
      <c r="G264" s="30">
        <f>IF(E264="DISK","DISK",D264-D263)</f>
        <v>0</v>
      </c>
    </row>
    <row r="265" spans="1:7" ht="13.5" thickBot="1">
      <c r="A265" s="19" t="s">
        <v>149</v>
      </c>
      <c r="B265" s="17" t="str">
        <f>VLOOKUP(A265,'Seznam družstev'!$C$2:$D$183,2,FALSE)</f>
        <v>x</v>
      </c>
      <c r="C265" s="18" t="s">
        <v>140</v>
      </c>
      <c r="D265" s="29"/>
      <c r="E265" s="29"/>
      <c r="F265" s="19" t="str">
        <f>A265</f>
        <v>x</v>
      </c>
      <c r="G265" s="30">
        <f>IF(E265="DISK","DISK",D265-D264)</f>
        <v>0</v>
      </c>
    </row>
    <row r="266" spans="3:7" ht="13.5" thickBot="1">
      <c r="C266" s="35" t="s">
        <v>2</v>
      </c>
      <c r="D266" s="36">
        <f>IF(OR(E263="DISK",E264="DISK",E265="DISK"),"DISK",D265)</f>
        <v>0</v>
      </c>
      <c r="E266" s="37"/>
      <c r="F266" s="78"/>
      <c r="G266" s="37"/>
    </row>
    <row r="267" ht="12.75">
      <c r="F267" s="19"/>
    </row>
    <row r="268" spans="2:7" ht="12.75">
      <c r="B268" s="17" t="s">
        <v>123</v>
      </c>
      <c r="C268" s="17">
        <f>'Seznam družstev'!B135</f>
        <v>0</v>
      </c>
      <c r="D268" s="16" t="s">
        <v>94</v>
      </c>
      <c r="G268" s="16" t="s">
        <v>3</v>
      </c>
    </row>
    <row r="269" spans="1:7" ht="12.75">
      <c r="A269" s="19" t="s">
        <v>149</v>
      </c>
      <c r="B269" s="17" t="str">
        <f>VLOOKUP(A269,'Seznam družstev'!$C$2:$D$183,2,FALSE)</f>
        <v>x</v>
      </c>
      <c r="C269" s="18" t="s">
        <v>0</v>
      </c>
      <c r="D269" s="29"/>
      <c r="E269" s="29"/>
      <c r="F269" s="19" t="str">
        <f>A269</f>
        <v>x</v>
      </c>
      <c r="G269" s="30">
        <f>IF(E269="DISK","DISK",D269)</f>
        <v>0</v>
      </c>
    </row>
    <row r="270" spans="1:7" ht="12.75">
      <c r="A270" s="19" t="s">
        <v>149</v>
      </c>
      <c r="B270" s="17" t="str">
        <f>VLOOKUP(A270,'Seznam družstev'!$C$2:$D$183,2,FALSE)</f>
        <v>x</v>
      </c>
      <c r="C270" s="18" t="s">
        <v>1</v>
      </c>
      <c r="D270" s="29"/>
      <c r="E270" s="29"/>
      <c r="F270" s="19" t="str">
        <f>A270</f>
        <v>x</v>
      </c>
      <c r="G270" s="30">
        <f>IF(E270="DISK","DISK",D270-D269)</f>
        <v>0</v>
      </c>
    </row>
    <row r="271" spans="1:7" ht="13.5" thickBot="1">
      <c r="A271" s="19" t="s">
        <v>149</v>
      </c>
      <c r="B271" s="17" t="str">
        <f>VLOOKUP(A271,'Seznam družstev'!$C$2:$D$183,2,FALSE)</f>
        <v>x</v>
      </c>
      <c r="C271" s="18" t="s">
        <v>140</v>
      </c>
      <c r="D271" s="29"/>
      <c r="E271" s="29"/>
      <c r="F271" s="19" t="str">
        <f>A271</f>
        <v>x</v>
      </c>
      <c r="G271" s="30">
        <f>IF(E271="DISK","DISK",D271-D270)</f>
        <v>0</v>
      </c>
    </row>
    <row r="272" spans="3:7" ht="13.5" thickBot="1">
      <c r="C272" s="35" t="s">
        <v>2</v>
      </c>
      <c r="D272" s="36">
        <f>IF(OR(E269="DISK",E270="DISK",E271="DISK"),"DISK",D271)</f>
        <v>0</v>
      </c>
      <c r="E272" s="37"/>
      <c r="F272" s="78"/>
      <c r="G272" s="37"/>
    </row>
    <row r="273" ht="12.75">
      <c r="F273" s="19"/>
    </row>
    <row r="274" spans="2:7" ht="12.75">
      <c r="B274" s="17" t="s">
        <v>124</v>
      </c>
      <c r="C274" s="17">
        <f>'Seznam družstev'!B138</f>
        <v>0</v>
      </c>
      <c r="D274" s="16" t="s">
        <v>94</v>
      </c>
      <c r="G274" s="16" t="s">
        <v>3</v>
      </c>
    </row>
    <row r="275" spans="1:7" ht="12.75">
      <c r="A275" s="19" t="s">
        <v>149</v>
      </c>
      <c r="B275" s="17" t="str">
        <f>VLOOKUP(A275,'Seznam družstev'!$C$2:$D$183,2,FALSE)</f>
        <v>x</v>
      </c>
      <c r="C275" s="18" t="s">
        <v>0</v>
      </c>
      <c r="D275" s="29"/>
      <c r="E275" s="29"/>
      <c r="F275" s="19" t="str">
        <f>A275</f>
        <v>x</v>
      </c>
      <c r="G275" s="30">
        <f>IF(E275="DISK","DISK",D275)</f>
        <v>0</v>
      </c>
    </row>
    <row r="276" spans="1:7" ht="12.75">
      <c r="A276" s="19" t="s">
        <v>149</v>
      </c>
      <c r="B276" s="17" t="str">
        <f>VLOOKUP(A276,'Seznam družstev'!$C$2:$D$183,2,FALSE)</f>
        <v>x</v>
      </c>
      <c r="C276" s="18" t="s">
        <v>1</v>
      </c>
      <c r="D276" s="29"/>
      <c r="E276" s="29"/>
      <c r="F276" s="19" t="str">
        <f>A276</f>
        <v>x</v>
      </c>
      <c r="G276" s="30">
        <f>IF(E276="DISK","DISK",D276-D275)</f>
        <v>0</v>
      </c>
    </row>
    <row r="277" spans="1:7" ht="13.5" thickBot="1">
      <c r="A277" s="19" t="s">
        <v>149</v>
      </c>
      <c r="B277" s="17" t="str">
        <f>VLOOKUP(A277,'Seznam družstev'!$C$2:$D$183,2,FALSE)</f>
        <v>x</v>
      </c>
      <c r="C277" s="18" t="s">
        <v>140</v>
      </c>
      <c r="D277" s="29"/>
      <c r="E277" s="29"/>
      <c r="F277" s="19" t="str">
        <f>A277</f>
        <v>x</v>
      </c>
      <c r="G277" s="30">
        <f>IF(E277="DISK","DISK",D277-D276)</f>
        <v>0</v>
      </c>
    </row>
    <row r="278" spans="3:7" ht="13.5" thickBot="1">
      <c r="C278" s="35" t="s">
        <v>2</v>
      </c>
      <c r="D278" s="36">
        <f>IF(OR(E275="DISK",E276="DISK",E277="DISK"),"DISK",D277)</f>
        <v>0</v>
      </c>
      <c r="E278" s="37"/>
      <c r="F278" s="78"/>
      <c r="G278" s="37"/>
    </row>
    <row r="279" ht="12.75">
      <c r="F279" s="19"/>
    </row>
    <row r="280" spans="2:7" ht="12.75">
      <c r="B280" s="17" t="s">
        <v>125</v>
      </c>
      <c r="C280" s="17">
        <f>'Seznam družstev'!B141</f>
        <v>0</v>
      </c>
      <c r="D280" s="16" t="s">
        <v>94</v>
      </c>
      <c r="G280" s="16" t="s">
        <v>3</v>
      </c>
    </row>
    <row r="281" spans="1:7" ht="12.75">
      <c r="A281" s="19" t="s">
        <v>149</v>
      </c>
      <c r="B281" s="17" t="str">
        <f>VLOOKUP(A281,'Seznam družstev'!$C$2:$D$183,2,FALSE)</f>
        <v>x</v>
      </c>
      <c r="C281" s="18" t="s">
        <v>0</v>
      </c>
      <c r="D281" s="29"/>
      <c r="E281" s="29"/>
      <c r="F281" s="19" t="str">
        <f>A281</f>
        <v>x</v>
      </c>
      <c r="G281" s="30">
        <f>IF(E281="DISK","DISK",D281)</f>
        <v>0</v>
      </c>
    </row>
    <row r="282" spans="1:7" ht="12.75">
      <c r="A282" s="19" t="s">
        <v>149</v>
      </c>
      <c r="B282" s="17" t="str">
        <f>VLOOKUP(A282,'Seznam družstev'!$C$2:$D$183,2,FALSE)</f>
        <v>x</v>
      </c>
      <c r="C282" s="18" t="s">
        <v>1</v>
      </c>
      <c r="D282" s="29"/>
      <c r="E282" s="29"/>
      <c r="F282" s="19" t="str">
        <f>A282</f>
        <v>x</v>
      </c>
      <c r="G282" s="30">
        <f>IF(E282="DISK","DISK",D282-D281)</f>
        <v>0</v>
      </c>
    </row>
    <row r="283" spans="1:7" ht="13.5" thickBot="1">
      <c r="A283" s="19" t="s">
        <v>149</v>
      </c>
      <c r="B283" s="17" t="str">
        <f>VLOOKUP(A283,'Seznam družstev'!$C$2:$D$183,2,FALSE)</f>
        <v>x</v>
      </c>
      <c r="C283" s="18" t="s">
        <v>140</v>
      </c>
      <c r="D283" s="29"/>
      <c r="E283" s="29"/>
      <c r="F283" s="19" t="str">
        <f>A283</f>
        <v>x</v>
      </c>
      <c r="G283" s="30">
        <f>IF(E283="DISK","DISK",D283-D282)</f>
        <v>0</v>
      </c>
    </row>
    <row r="284" spans="3:7" ht="13.5" thickBot="1">
      <c r="C284" s="35" t="s">
        <v>2</v>
      </c>
      <c r="D284" s="36">
        <f>IF(OR(E281="DISK",E282="DISK",E283="DISK"),"DISK",D283)</f>
        <v>0</v>
      </c>
      <c r="E284" s="37"/>
      <c r="F284" s="78"/>
      <c r="G284" s="37"/>
    </row>
    <row r="285" ht="12.75">
      <c r="F285" s="19"/>
    </row>
    <row r="286" spans="2:7" ht="12.75">
      <c r="B286" s="17" t="s">
        <v>128</v>
      </c>
      <c r="C286" s="17">
        <f>'Seznam družstev'!B144</f>
        <v>0</v>
      </c>
      <c r="D286" s="16" t="s">
        <v>94</v>
      </c>
      <c r="G286" s="16" t="s">
        <v>3</v>
      </c>
    </row>
    <row r="287" spans="1:7" ht="12.75">
      <c r="A287" s="19" t="s">
        <v>149</v>
      </c>
      <c r="B287" s="17" t="str">
        <f>VLOOKUP(A287,'Seznam družstev'!$C$2:$D$183,2,FALSE)</f>
        <v>x</v>
      </c>
      <c r="C287" s="18" t="s">
        <v>0</v>
      </c>
      <c r="D287" s="29"/>
      <c r="E287" s="29"/>
      <c r="F287" s="19" t="str">
        <f>A287</f>
        <v>x</v>
      </c>
      <c r="G287" s="30">
        <f>IF(E287="DISK","DISK",D287)</f>
        <v>0</v>
      </c>
    </row>
    <row r="288" spans="1:7" ht="12.75">
      <c r="A288" s="19" t="s">
        <v>149</v>
      </c>
      <c r="B288" s="17" t="str">
        <f>VLOOKUP(A288,'Seznam družstev'!$C$2:$D$183,2,FALSE)</f>
        <v>x</v>
      </c>
      <c r="C288" s="18" t="s">
        <v>1</v>
      </c>
      <c r="D288" s="29"/>
      <c r="E288" s="29"/>
      <c r="F288" s="19" t="str">
        <f>A288</f>
        <v>x</v>
      </c>
      <c r="G288" s="30">
        <f>IF(E288="DISK","DISK",D288-D287)</f>
        <v>0</v>
      </c>
    </row>
    <row r="289" spans="1:7" ht="13.5" thickBot="1">
      <c r="A289" s="19" t="s">
        <v>149</v>
      </c>
      <c r="B289" s="17" t="str">
        <f>VLOOKUP(A289,'Seznam družstev'!$C$2:$D$183,2,FALSE)</f>
        <v>x</v>
      </c>
      <c r="C289" s="18" t="s">
        <v>140</v>
      </c>
      <c r="D289" s="29"/>
      <c r="E289" s="29"/>
      <c r="F289" s="19" t="str">
        <f>A289</f>
        <v>x</v>
      </c>
      <c r="G289" s="30">
        <f>IF(E289="DISK","DISK",D289-D288)</f>
        <v>0</v>
      </c>
    </row>
    <row r="290" spans="3:7" ht="13.5" thickBot="1">
      <c r="C290" s="35" t="s">
        <v>2</v>
      </c>
      <c r="D290" s="36">
        <f>IF(OR(E287="DISK",E288="DISK",E289="DISK"),"DISK",D289)</f>
        <v>0</v>
      </c>
      <c r="E290" s="37"/>
      <c r="F290" s="78"/>
      <c r="G290" s="37"/>
    </row>
    <row r="291" ht="12.75">
      <c r="F291" s="19"/>
    </row>
    <row r="292" spans="2:7" ht="12.75">
      <c r="B292" s="17" t="s">
        <v>127</v>
      </c>
      <c r="C292" s="17">
        <f>'Seznam družstev'!B147</f>
        <v>0</v>
      </c>
      <c r="D292" s="16" t="s">
        <v>94</v>
      </c>
      <c r="G292" s="16" t="s">
        <v>3</v>
      </c>
    </row>
    <row r="293" spans="1:7" ht="12.75">
      <c r="A293" s="19" t="s">
        <v>149</v>
      </c>
      <c r="B293" s="17" t="str">
        <f>VLOOKUP(A293,'Seznam družstev'!$C$2:$D$183,2,FALSE)</f>
        <v>x</v>
      </c>
      <c r="C293" s="18" t="s">
        <v>0</v>
      </c>
      <c r="D293" s="29"/>
      <c r="E293" s="29"/>
      <c r="F293" s="19" t="str">
        <f>A293</f>
        <v>x</v>
      </c>
      <c r="G293" s="30">
        <f>IF(E293="DISK","DISK",D293)</f>
        <v>0</v>
      </c>
    </row>
    <row r="294" spans="1:7" ht="12.75">
      <c r="A294" s="19" t="s">
        <v>149</v>
      </c>
      <c r="B294" s="17" t="str">
        <f>VLOOKUP(A294,'Seznam družstev'!$C$2:$D$183,2,FALSE)</f>
        <v>x</v>
      </c>
      <c r="C294" s="18" t="s">
        <v>1</v>
      </c>
      <c r="D294" s="29"/>
      <c r="E294" s="29"/>
      <c r="F294" s="19" t="str">
        <f>A294</f>
        <v>x</v>
      </c>
      <c r="G294" s="30">
        <f>IF(E294="DISK","DISK",D294-D293)</f>
        <v>0</v>
      </c>
    </row>
    <row r="295" spans="1:7" ht="13.5" thickBot="1">
      <c r="A295" s="19" t="s">
        <v>149</v>
      </c>
      <c r="B295" s="17" t="str">
        <f>VLOOKUP(A295,'Seznam družstev'!$C$2:$D$183,2,FALSE)</f>
        <v>x</v>
      </c>
      <c r="C295" s="18" t="s">
        <v>140</v>
      </c>
      <c r="D295" s="29"/>
      <c r="E295" s="29"/>
      <c r="F295" s="19" t="str">
        <f>A295</f>
        <v>x</v>
      </c>
      <c r="G295" s="30">
        <f>IF(E295="DISK","DISK",D295-D294)</f>
        <v>0</v>
      </c>
    </row>
    <row r="296" spans="3:7" ht="13.5" thickBot="1">
      <c r="C296" s="35" t="s">
        <v>2</v>
      </c>
      <c r="D296" s="36">
        <f>IF(OR(E293="DISK",E294="DISK",E295="DISK"),"DISK",D295)</f>
        <v>0</v>
      </c>
      <c r="E296" s="37"/>
      <c r="F296" s="78"/>
      <c r="G296" s="37"/>
    </row>
    <row r="297" ht="12.75">
      <c r="F297" s="19"/>
    </row>
    <row r="298" spans="2:7" ht="12.75">
      <c r="B298" s="17" t="s">
        <v>129</v>
      </c>
      <c r="C298" s="17">
        <f>'Seznam družstev'!B150</f>
        <v>0</v>
      </c>
      <c r="D298" s="16" t="s">
        <v>94</v>
      </c>
      <c r="G298" s="16" t="s">
        <v>3</v>
      </c>
    </row>
    <row r="299" spans="1:7" ht="12.75">
      <c r="A299" s="19" t="s">
        <v>149</v>
      </c>
      <c r="B299" s="17" t="str">
        <f>VLOOKUP(A299,'Seznam družstev'!$C$2:$D$183,2,FALSE)</f>
        <v>x</v>
      </c>
      <c r="C299" s="18" t="s">
        <v>0</v>
      </c>
      <c r="D299" s="29"/>
      <c r="E299" s="29"/>
      <c r="F299" s="19" t="str">
        <f>A299</f>
        <v>x</v>
      </c>
      <c r="G299" s="30">
        <f>IF(E299="DISK","DISK",D299)</f>
        <v>0</v>
      </c>
    </row>
    <row r="300" spans="1:7" ht="12.75">
      <c r="A300" s="19" t="s">
        <v>149</v>
      </c>
      <c r="B300" s="17" t="str">
        <f>VLOOKUP(A300,'Seznam družstev'!$C$2:$D$183,2,FALSE)</f>
        <v>x</v>
      </c>
      <c r="C300" s="18" t="s">
        <v>1</v>
      </c>
      <c r="D300" s="29"/>
      <c r="E300" s="29"/>
      <c r="F300" s="19" t="str">
        <f>A300</f>
        <v>x</v>
      </c>
      <c r="G300" s="30">
        <f>IF(E300="DISK","DISK",D300-D299)</f>
        <v>0</v>
      </c>
    </row>
    <row r="301" spans="1:7" ht="13.5" thickBot="1">
      <c r="A301" s="19" t="s">
        <v>149</v>
      </c>
      <c r="B301" s="17" t="str">
        <f>VLOOKUP(A301,'Seznam družstev'!$C$2:$D$183,2,FALSE)</f>
        <v>x</v>
      </c>
      <c r="C301" s="18" t="s">
        <v>140</v>
      </c>
      <c r="D301" s="29"/>
      <c r="E301" s="29"/>
      <c r="F301" s="19" t="str">
        <f>A301</f>
        <v>x</v>
      </c>
      <c r="G301" s="30">
        <f>IF(E301="DISK","DISK",D301-D300)</f>
        <v>0</v>
      </c>
    </row>
    <row r="302" spans="3:7" ht="13.5" thickBot="1">
      <c r="C302" s="35" t="s">
        <v>2</v>
      </c>
      <c r="D302" s="36">
        <f>IF(OR(E299="DISK",E300="DISK",E301="DISK"),"DISK",D301)</f>
        <v>0</v>
      </c>
      <c r="E302" s="37"/>
      <c r="F302" s="78"/>
      <c r="G302" s="37"/>
    </row>
    <row r="303" ht="12.75">
      <c r="F303" s="19"/>
    </row>
    <row r="304" spans="2:7" ht="12.75">
      <c r="B304" s="17" t="s">
        <v>130</v>
      </c>
      <c r="C304" s="17">
        <f>'Seznam družstev'!B153</f>
        <v>0</v>
      </c>
      <c r="D304" s="16" t="s">
        <v>94</v>
      </c>
      <c r="G304" s="16" t="s">
        <v>3</v>
      </c>
    </row>
    <row r="305" spans="1:7" ht="12.75">
      <c r="A305" s="19" t="s">
        <v>149</v>
      </c>
      <c r="B305" s="17" t="str">
        <f>VLOOKUP(A305,'Seznam družstev'!$C$2:$D$183,2,FALSE)</f>
        <v>x</v>
      </c>
      <c r="C305" s="18" t="s">
        <v>0</v>
      </c>
      <c r="D305" s="29"/>
      <c r="E305" s="29"/>
      <c r="F305" s="19" t="str">
        <f>A305</f>
        <v>x</v>
      </c>
      <c r="G305" s="30">
        <f>IF(E305="DISK","DISK",D305)</f>
        <v>0</v>
      </c>
    </row>
    <row r="306" spans="1:7" ht="12.75">
      <c r="A306" s="19" t="s">
        <v>149</v>
      </c>
      <c r="B306" s="17" t="str">
        <f>VLOOKUP(A306,'Seznam družstev'!$C$2:$D$183,2,FALSE)</f>
        <v>x</v>
      </c>
      <c r="C306" s="18" t="s">
        <v>1</v>
      </c>
      <c r="D306" s="29"/>
      <c r="E306" s="29"/>
      <c r="F306" s="19" t="str">
        <f>A306</f>
        <v>x</v>
      </c>
      <c r="G306" s="30">
        <f>IF(E306="DISK","DISK",D306-D305)</f>
        <v>0</v>
      </c>
    </row>
    <row r="307" spans="1:7" ht="13.5" thickBot="1">
      <c r="A307" s="19" t="s">
        <v>149</v>
      </c>
      <c r="B307" s="17" t="str">
        <f>VLOOKUP(A307,'Seznam družstev'!$C$2:$D$183,2,FALSE)</f>
        <v>x</v>
      </c>
      <c r="C307" s="18" t="s">
        <v>140</v>
      </c>
      <c r="D307" s="29"/>
      <c r="E307" s="29"/>
      <c r="F307" s="19" t="str">
        <f>A307</f>
        <v>x</v>
      </c>
      <c r="G307" s="30">
        <f>IF(E307="DISK","DISK",D307-D306)</f>
        <v>0</v>
      </c>
    </row>
    <row r="308" spans="3:7" ht="13.5" thickBot="1">
      <c r="C308" s="35" t="s">
        <v>2</v>
      </c>
      <c r="D308" s="36">
        <f>IF(OR(E305="DISK",E306="DISK",E307="DISK"),"DISK",D307)</f>
        <v>0</v>
      </c>
      <c r="E308" s="37"/>
      <c r="F308" s="78"/>
      <c r="G308" s="37"/>
    </row>
    <row r="309" ht="12.75">
      <c r="F309" s="19"/>
    </row>
    <row r="310" spans="2:7" ht="12.75">
      <c r="B310" s="17" t="s">
        <v>131</v>
      </c>
      <c r="C310" s="17">
        <f>'Seznam družstev'!B156</f>
        <v>0</v>
      </c>
      <c r="D310" s="16" t="s">
        <v>94</v>
      </c>
      <c r="G310" s="16" t="s">
        <v>3</v>
      </c>
    </row>
    <row r="311" spans="1:7" ht="12.75">
      <c r="A311" s="19" t="s">
        <v>149</v>
      </c>
      <c r="B311" s="17" t="str">
        <f>VLOOKUP(A311,'Seznam družstev'!$C$2:$D$183,2,FALSE)</f>
        <v>x</v>
      </c>
      <c r="C311" s="18" t="s">
        <v>0</v>
      </c>
      <c r="D311" s="29"/>
      <c r="E311" s="29"/>
      <c r="F311" s="19" t="str">
        <f>A311</f>
        <v>x</v>
      </c>
      <c r="G311" s="30">
        <f>IF(E311="DISK","DISK",D311)</f>
        <v>0</v>
      </c>
    </row>
    <row r="312" spans="1:7" ht="12.75">
      <c r="A312" s="19" t="s">
        <v>149</v>
      </c>
      <c r="B312" s="17" t="str">
        <f>VLOOKUP(A312,'Seznam družstev'!$C$2:$D$183,2,FALSE)</f>
        <v>x</v>
      </c>
      <c r="C312" s="18" t="s">
        <v>1</v>
      </c>
      <c r="D312" s="29"/>
      <c r="E312" s="29"/>
      <c r="F312" s="19" t="str">
        <f>A312</f>
        <v>x</v>
      </c>
      <c r="G312" s="30">
        <f>IF(E312="DISK","DISK",D312-D311)</f>
        <v>0</v>
      </c>
    </row>
    <row r="313" spans="1:7" ht="13.5" thickBot="1">
      <c r="A313" s="19" t="s">
        <v>149</v>
      </c>
      <c r="B313" s="17" t="str">
        <f>VLOOKUP(A313,'Seznam družstev'!$C$2:$D$183,2,FALSE)</f>
        <v>x</v>
      </c>
      <c r="C313" s="18" t="s">
        <v>140</v>
      </c>
      <c r="D313" s="29"/>
      <c r="E313" s="29"/>
      <c r="F313" s="19" t="str">
        <f>A313</f>
        <v>x</v>
      </c>
      <c r="G313" s="30">
        <f>IF(E313="DISK","DISK",D313-D312)</f>
        <v>0</v>
      </c>
    </row>
    <row r="314" spans="3:7" ht="13.5" thickBot="1">
      <c r="C314" s="35" t="s">
        <v>2</v>
      </c>
      <c r="D314" s="36">
        <f>IF(OR(E311="DISK",E312="DISK",E313="DISK"),"DISK",D313)</f>
        <v>0</v>
      </c>
      <c r="E314" s="37"/>
      <c r="F314" s="78"/>
      <c r="G314" s="37"/>
    </row>
    <row r="315" ht="12.75">
      <c r="F315" s="19"/>
    </row>
    <row r="316" spans="2:7" ht="12.75">
      <c r="B316" s="17" t="s">
        <v>132</v>
      </c>
      <c r="C316" s="17">
        <f>'Seznam družstev'!B159</f>
        <v>0</v>
      </c>
      <c r="D316" s="16" t="s">
        <v>94</v>
      </c>
      <c r="G316" s="16" t="s">
        <v>3</v>
      </c>
    </row>
    <row r="317" spans="1:7" ht="12.75">
      <c r="A317" s="19" t="s">
        <v>149</v>
      </c>
      <c r="B317" s="17" t="str">
        <f>VLOOKUP(A317,'Seznam družstev'!$C$2:$D$183,2,FALSE)</f>
        <v>x</v>
      </c>
      <c r="C317" s="18" t="s">
        <v>0</v>
      </c>
      <c r="D317" s="29"/>
      <c r="E317" s="29"/>
      <c r="F317" s="19" t="str">
        <f>A317</f>
        <v>x</v>
      </c>
      <c r="G317" s="30">
        <f>IF(E317="DISK","DISK",D317)</f>
        <v>0</v>
      </c>
    </row>
    <row r="318" spans="1:7" ht="12.75">
      <c r="A318" s="19" t="s">
        <v>149</v>
      </c>
      <c r="B318" s="17" t="str">
        <f>VLOOKUP(A318,'Seznam družstev'!$C$2:$D$183,2,FALSE)</f>
        <v>x</v>
      </c>
      <c r="C318" s="18" t="s">
        <v>1</v>
      </c>
      <c r="D318" s="29"/>
      <c r="E318" s="29"/>
      <c r="F318" s="19" t="str">
        <f>A318</f>
        <v>x</v>
      </c>
      <c r="G318" s="30">
        <f>IF(E318="DISK","DISK",D318-D317)</f>
        <v>0</v>
      </c>
    </row>
    <row r="319" spans="1:7" ht="13.5" thickBot="1">
      <c r="A319" s="19" t="s">
        <v>149</v>
      </c>
      <c r="B319" s="17" t="str">
        <f>VLOOKUP(A319,'Seznam družstev'!$C$2:$D$183,2,FALSE)</f>
        <v>x</v>
      </c>
      <c r="C319" s="18" t="s">
        <v>140</v>
      </c>
      <c r="D319" s="29"/>
      <c r="E319" s="29"/>
      <c r="F319" s="19" t="str">
        <f>A319</f>
        <v>x</v>
      </c>
      <c r="G319" s="30">
        <f>IF(E319="DISK","DISK",D319-D318)</f>
        <v>0</v>
      </c>
    </row>
    <row r="320" spans="3:7" ht="13.5" thickBot="1">
      <c r="C320" s="35" t="s">
        <v>2</v>
      </c>
      <c r="D320" s="36">
        <f>IF(OR(E317="DISK",E318="DISK",E319="DISK"),"DISK",D319)</f>
        <v>0</v>
      </c>
      <c r="E320" s="37"/>
      <c r="F320" s="78"/>
      <c r="G320" s="37"/>
    </row>
    <row r="321" ht="12.75">
      <c r="F321" s="19"/>
    </row>
    <row r="322" spans="2:7" ht="12.75">
      <c r="B322" s="17" t="s">
        <v>133</v>
      </c>
      <c r="C322" s="17">
        <f>'Seznam družstev'!B162</f>
        <v>0</v>
      </c>
      <c r="D322" s="16" t="s">
        <v>94</v>
      </c>
      <c r="G322" s="16" t="s">
        <v>3</v>
      </c>
    </row>
    <row r="323" spans="1:7" ht="12.75">
      <c r="A323" s="19" t="s">
        <v>149</v>
      </c>
      <c r="B323" s="17" t="str">
        <f>VLOOKUP(A323,'Seznam družstev'!$C$2:$D$183,2,FALSE)</f>
        <v>x</v>
      </c>
      <c r="C323" s="18" t="s">
        <v>0</v>
      </c>
      <c r="D323" s="29"/>
      <c r="E323" s="29"/>
      <c r="F323" s="19" t="str">
        <f>A323</f>
        <v>x</v>
      </c>
      <c r="G323" s="30">
        <f>IF(E323="DISK","DISK",D323)</f>
        <v>0</v>
      </c>
    </row>
    <row r="324" spans="1:7" ht="12.75">
      <c r="A324" s="19" t="s">
        <v>149</v>
      </c>
      <c r="B324" s="17" t="str">
        <f>VLOOKUP(A324,'Seznam družstev'!$C$2:$D$183,2,FALSE)</f>
        <v>x</v>
      </c>
      <c r="C324" s="18" t="s">
        <v>1</v>
      </c>
      <c r="D324" s="29"/>
      <c r="E324" s="29"/>
      <c r="F324" s="19" t="str">
        <f>A324</f>
        <v>x</v>
      </c>
      <c r="G324" s="30">
        <f>IF(E324="DISK","DISK",D324-D323)</f>
        <v>0</v>
      </c>
    </row>
    <row r="325" spans="1:7" ht="13.5" thickBot="1">
      <c r="A325" s="19" t="s">
        <v>149</v>
      </c>
      <c r="B325" s="17" t="str">
        <f>VLOOKUP(A325,'Seznam družstev'!$C$2:$D$183,2,FALSE)</f>
        <v>x</v>
      </c>
      <c r="C325" s="18" t="s">
        <v>140</v>
      </c>
      <c r="D325" s="29"/>
      <c r="E325" s="29"/>
      <c r="F325" s="19" t="str">
        <f>A325</f>
        <v>x</v>
      </c>
      <c r="G325" s="30">
        <f>IF(E325="DISK","DISK",D325-D324)</f>
        <v>0</v>
      </c>
    </row>
    <row r="326" spans="3:7" ht="13.5" thickBot="1">
      <c r="C326" s="35" t="s">
        <v>2</v>
      </c>
      <c r="D326" s="36">
        <f>IF(OR(E323="DISK",E324="DISK",E325="DISK"),"DISK",D325)</f>
        <v>0</v>
      </c>
      <c r="E326" s="37"/>
      <c r="F326" s="78"/>
      <c r="G326" s="37"/>
    </row>
    <row r="327" ht="12.75">
      <c r="F327" s="19"/>
    </row>
    <row r="328" spans="2:7" ht="12.75">
      <c r="B328" s="17" t="s">
        <v>134</v>
      </c>
      <c r="C328" s="17">
        <f>'Seznam družstev'!B165</f>
        <v>0</v>
      </c>
      <c r="D328" s="16" t="s">
        <v>94</v>
      </c>
      <c r="G328" s="16" t="s">
        <v>3</v>
      </c>
    </row>
    <row r="329" spans="1:7" ht="12.75">
      <c r="A329" s="19" t="s">
        <v>149</v>
      </c>
      <c r="B329" s="17" t="str">
        <f>VLOOKUP(A329,'Seznam družstev'!$C$2:$D$183,2,FALSE)</f>
        <v>x</v>
      </c>
      <c r="C329" s="18" t="s">
        <v>0</v>
      </c>
      <c r="D329" s="29"/>
      <c r="E329" s="29"/>
      <c r="F329" s="19" t="str">
        <f>A329</f>
        <v>x</v>
      </c>
      <c r="G329" s="30">
        <f>IF(E329="DISK","DISK",D329)</f>
        <v>0</v>
      </c>
    </row>
    <row r="330" spans="1:7" ht="12.75">
      <c r="A330" s="19" t="s">
        <v>149</v>
      </c>
      <c r="B330" s="17" t="str">
        <f>VLOOKUP(A330,'Seznam družstev'!$C$2:$D$183,2,FALSE)</f>
        <v>x</v>
      </c>
      <c r="C330" s="18" t="s">
        <v>1</v>
      </c>
      <c r="D330" s="29"/>
      <c r="E330" s="29"/>
      <c r="F330" s="19" t="str">
        <f>A330</f>
        <v>x</v>
      </c>
      <c r="G330" s="30">
        <f>IF(E330="DISK","DISK",D330-D329)</f>
        <v>0</v>
      </c>
    </row>
    <row r="331" spans="1:7" ht="13.5" thickBot="1">
      <c r="A331" s="19" t="s">
        <v>149</v>
      </c>
      <c r="B331" s="17" t="str">
        <f>VLOOKUP(A331,'Seznam družstev'!$C$2:$D$183,2,FALSE)</f>
        <v>x</v>
      </c>
      <c r="C331" s="18" t="s">
        <v>140</v>
      </c>
      <c r="D331" s="29"/>
      <c r="E331" s="29"/>
      <c r="F331" s="19" t="str">
        <f>A331</f>
        <v>x</v>
      </c>
      <c r="G331" s="30">
        <f>IF(E331="DISK","DISK",D331-D330)</f>
        <v>0</v>
      </c>
    </row>
    <row r="332" spans="3:7" ht="13.5" thickBot="1">
      <c r="C332" s="35" t="s">
        <v>2</v>
      </c>
      <c r="D332" s="36">
        <f>IF(OR(E329="DISK",E330="DISK",E331="DISK"),"DISK",D331)</f>
        <v>0</v>
      </c>
      <c r="E332" s="37"/>
      <c r="F332" s="78"/>
      <c r="G332" s="37"/>
    </row>
    <row r="333" ht="12.75">
      <c r="F333" s="19"/>
    </row>
    <row r="334" spans="2:7" ht="12.75">
      <c r="B334" s="17" t="s">
        <v>135</v>
      </c>
      <c r="C334" s="17">
        <f>'Seznam družstev'!B168</f>
        <v>0</v>
      </c>
      <c r="D334" s="16" t="s">
        <v>94</v>
      </c>
      <c r="G334" s="16" t="s">
        <v>3</v>
      </c>
    </row>
    <row r="335" spans="1:7" ht="12.75">
      <c r="A335" s="19" t="s">
        <v>149</v>
      </c>
      <c r="B335" s="17" t="str">
        <f>VLOOKUP(A335,'Seznam družstev'!$C$2:$D$183,2,FALSE)</f>
        <v>x</v>
      </c>
      <c r="C335" s="18" t="s">
        <v>0</v>
      </c>
      <c r="D335" s="29"/>
      <c r="E335" s="29"/>
      <c r="F335" s="19" t="str">
        <f>A335</f>
        <v>x</v>
      </c>
      <c r="G335" s="30">
        <f>IF(E335="DISK","DISK",D335)</f>
        <v>0</v>
      </c>
    </row>
    <row r="336" spans="1:7" ht="12.75">
      <c r="A336" s="19" t="s">
        <v>149</v>
      </c>
      <c r="B336" s="17" t="str">
        <f>VLOOKUP(A336,'Seznam družstev'!$C$2:$D$183,2,FALSE)</f>
        <v>x</v>
      </c>
      <c r="C336" s="18" t="s">
        <v>1</v>
      </c>
      <c r="D336" s="29"/>
      <c r="E336" s="29"/>
      <c r="F336" s="19" t="str">
        <f>A336</f>
        <v>x</v>
      </c>
      <c r="G336" s="30">
        <f>IF(E336="DISK","DISK",D336-D335)</f>
        <v>0</v>
      </c>
    </row>
    <row r="337" spans="1:7" ht="13.5" thickBot="1">
      <c r="A337" s="19" t="s">
        <v>149</v>
      </c>
      <c r="B337" s="17" t="str">
        <f>VLOOKUP(A337,'Seznam družstev'!$C$2:$D$183,2,FALSE)</f>
        <v>x</v>
      </c>
      <c r="C337" s="18" t="s">
        <v>140</v>
      </c>
      <c r="D337" s="29"/>
      <c r="E337" s="29"/>
      <c r="F337" s="19" t="str">
        <f>A337</f>
        <v>x</v>
      </c>
      <c r="G337" s="30">
        <f>IF(E337="DISK","DISK",D337-D336)</f>
        <v>0</v>
      </c>
    </row>
    <row r="338" spans="3:7" ht="13.5" thickBot="1">
      <c r="C338" s="35" t="s">
        <v>2</v>
      </c>
      <c r="D338" s="36">
        <f>IF(OR(E335="DISK",E336="DISK",E337="DISK"),"DISK",D337)</f>
        <v>0</v>
      </c>
      <c r="E338" s="37"/>
      <c r="F338" s="78"/>
      <c r="G338" s="37"/>
    </row>
    <row r="339" spans="3:6" ht="12.75">
      <c r="C339" s="17"/>
      <c r="F339" s="19"/>
    </row>
    <row r="340" spans="2:7" ht="12.75">
      <c r="B340" s="17" t="s">
        <v>136</v>
      </c>
      <c r="C340" s="17">
        <f>'Seznam družstev'!B171</f>
        <v>0</v>
      </c>
      <c r="D340" s="16" t="s">
        <v>94</v>
      </c>
      <c r="G340" s="16" t="s">
        <v>3</v>
      </c>
    </row>
    <row r="341" spans="1:7" ht="12.75">
      <c r="A341" s="19" t="s">
        <v>149</v>
      </c>
      <c r="B341" s="17" t="str">
        <f>VLOOKUP(A341,'Seznam družstev'!$C$2:$D$183,2,FALSE)</f>
        <v>x</v>
      </c>
      <c r="C341" s="18" t="s">
        <v>0</v>
      </c>
      <c r="D341" s="29"/>
      <c r="E341" s="29"/>
      <c r="F341" s="19" t="str">
        <f>A341</f>
        <v>x</v>
      </c>
      <c r="G341" s="30">
        <f>IF(E341="DISK","DISK",D341)</f>
        <v>0</v>
      </c>
    </row>
    <row r="342" spans="1:7" ht="12.75">
      <c r="A342" s="19" t="s">
        <v>149</v>
      </c>
      <c r="B342" s="17" t="str">
        <f>VLOOKUP(A342,'Seznam družstev'!$C$2:$D$183,2,FALSE)</f>
        <v>x</v>
      </c>
      <c r="C342" s="18" t="s">
        <v>1</v>
      </c>
      <c r="D342" s="29"/>
      <c r="E342" s="29"/>
      <c r="F342" s="19" t="str">
        <f>A342</f>
        <v>x</v>
      </c>
      <c r="G342" s="30">
        <f>IF(E342="DISK","DISK",D342-D341)</f>
        <v>0</v>
      </c>
    </row>
    <row r="343" spans="1:7" ht="13.5" thickBot="1">
      <c r="A343" s="19" t="s">
        <v>149</v>
      </c>
      <c r="B343" s="17" t="str">
        <f>VLOOKUP(A343,'Seznam družstev'!$C$2:$D$183,2,FALSE)</f>
        <v>x</v>
      </c>
      <c r="C343" s="18" t="s">
        <v>140</v>
      </c>
      <c r="D343" s="29"/>
      <c r="E343" s="29"/>
      <c r="F343" s="19" t="str">
        <f>A343</f>
        <v>x</v>
      </c>
      <c r="G343" s="30">
        <f>IF(E343="DISK","DISK",D343-D342)</f>
        <v>0</v>
      </c>
    </row>
    <row r="344" spans="3:7" ht="13.5" thickBot="1">
      <c r="C344" s="35" t="s">
        <v>2</v>
      </c>
      <c r="D344" s="36">
        <f>IF(OR(E341="DISK",E342="DISK",E343="DISK"),"DISK",D343)</f>
        <v>0</v>
      </c>
      <c r="E344" s="37"/>
      <c r="F344" s="78"/>
      <c r="G344" s="37"/>
    </row>
    <row r="345" ht="12.75">
      <c r="F345" s="19"/>
    </row>
    <row r="346" spans="2:7" ht="12.75">
      <c r="B346" s="17" t="s">
        <v>126</v>
      </c>
      <c r="C346" s="17">
        <f>'Seznam družstev'!B174</f>
        <v>0</v>
      </c>
      <c r="D346" s="16" t="s">
        <v>94</v>
      </c>
      <c r="G346" s="16" t="s">
        <v>3</v>
      </c>
    </row>
    <row r="347" spans="1:7" ht="12.75">
      <c r="A347" s="19" t="s">
        <v>149</v>
      </c>
      <c r="B347" s="17" t="str">
        <f>VLOOKUP(A347,'Seznam družstev'!$C$2:$D$183,2,FALSE)</f>
        <v>x</v>
      </c>
      <c r="C347" s="18" t="s">
        <v>0</v>
      </c>
      <c r="D347" s="29"/>
      <c r="E347" s="29"/>
      <c r="F347" s="19" t="str">
        <f>A347</f>
        <v>x</v>
      </c>
      <c r="G347" s="30">
        <f>IF(E347="DISK","DISK",D347)</f>
        <v>0</v>
      </c>
    </row>
    <row r="348" spans="1:7" ht="12.75">
      <c r="A348" s="19" t="s">
        <v>149</v>
      </c>
      <c r="B348" s="17" t="str">
        <f>VLOOKUP(A348,'Seznam družstev'!$C$2:$D$183,2,FALSE)</f>
        <v>x</v>
      </c>
      <c r="C348" s="18" t="s">
        <v>1</v>
      </c>
      <c r="D348" s="29"/>
      <c r="E348" s="29"/>
      <c r="F348" s="19" t="str">
        <f>A348</f>
        <v>x</v>
      </c>
      <c r="G348" s="30">
        <f>IF(E348="DISK","DISK",D348-D347)</f>
        <v>0</v>
      </c>
    </row>
    <row r="349" spans="1:7" ht="13.5" thickBot="1">
      <c r="A349" s="19" t="s">
        <v>149</v>
      </c>
      <c r="B349" s="17" t="str">
        <f>VLOOKUP(A349,'Seznam družstev'!$C$2:$D$183,2,FALSE)</f>
        <v>x</v>
      </c>
      <c r="C349" s="18" t="s">
        <v>140</v>
      </c>
      <c r="D349" s="29"/>
      <c r="E349" s="29"/>
      <c r="F349" s="19" t="str">
        <f>A349</f>
        <v>x</v>
      </c>
      <c r="G349" s="30">
        <f>IF(E349="DISK","DISK",D349-D348)</f>
        <v>0</v>
      </c>
    </row>
    <row r="350" spans="3:7" ht="13.5" thickBot="1">
      <c r="C350" s="35" t="s">
        <v>2</v>
      </c>
      <c r="D350" s="36">
        <f>IF(OR(E347="DISK",E348="DISK",E349="DISK"),"DISK",D349)</f>
        <v>0</v>
      </c>
      <c r="E350" s="37"/>
      <c r="F350" s="78"/>
      <c r="G350" s="37"/>
    </row>
    <row r="351" ht="12.75">
      <c r="F351" s="19"/>
    </row>
    <row r="352" spans="2:7" ht="12.75">
      <c r="B352" s="17" t="s">
        <v>137</v>
      </c>
      <c r="C352" s="17">
        <f>'Seznam družstev'!B177</f>
        <v>0</v>
      </c>
      <c r="D352" s="16" t="s">
        <v>94</v>
      </c>
      <c r="G352" s="16" t="s">
        <v>3</v>
      </c>
    </row>
    <row r="353" spans="1:7" ht="12.75">
      <c r="A353" s="19" t="s">
        <v>149</v>
      </c>
      <c r="B353" s="17" t="str">
        <f>VLOOKUP(A353,'Seznam družstev'!$C$2:$D$183,2,FALSE)</f>
        <v>x</v>
      </c>
      <c r="C353" s="18" t="s">
        <v>0</v>
      </c>
      <c r="D353" s="29"/>
      <c r="E353" s="29"/>
      <c r="F353" s="19" t="str">
        <f>A353</f>
        <v>x</v>
      </c>
      <c r="G353" s="30">
        <f>IF(E353="DISK","DISK",D353)</f>
        <v>0</v>
      </c>
    </row>
    <row r="354" spans="1:7" ht="12.75">
      <c r="A354" s="19" t="s">
        <v>149</v>
      </c>
      <c r="B354" s="17" t="str">
        <f>VLOOKUP(A354,'Seznam družstev'!$C$2:$D$183,2,FALSE)</f>
        <v>x</v>
      </c>
      <c r="C354" s="18" t="s">
        <v>1</v>
      </c>
      <c r="D354" s="29"/>
      <c r="E354" s="29"/>
      <c r="F354" s="19" t="str">
        <f>A354</f>
        <v>x</v>
      </c>
      <c r="G354" s="30">
        <f>IF(E354="DISK","DISK",D354-D353)</f>
        <v>0</v>
      </c>
    </row>
    <row r="355" spans="1:7" ht="13.5" thickBot="1">
      <c r="A355" s="19" t="s">
        <v>149</v>
      </c>
      <c r="B355" s="17" t="str">
        <f>VLOOKUP(A355,'Seznam družstev'!$C$2:$D$183,2,FALSE)</f>
        <v>x</v>
      </c>
      <c r="C355" s="18" t="s">
        <v>140</v>
      </c>
      <c r="D355" s="29"/>
      <c r="E355" s="29"/>
      <c r="F355" s="19" t="str">
        <f>A355</f>
        <v>x</v>
      </c>
      <c r="G355" s="30">
        <f>IF(E355="DISK","DISK",D355-D354)</f>
        <v>0</v>
      </c>
    </row>
    <row r="356" spans="3:7" ht="13.5" thickBot="1">
      <c r="C356" s="35" t="s">
        <v>2</v>
      </c>
      <c r="D356" s="36">
        <f>IF(OR(E353="DISK",E354="DISK",E355="DISK"),"DISK",D355)</f>
        <v>0</v>
      </c>
      <c r="E356" s="37"/>
      <c r="F356" s="78"/>
      <c r="G356" s="37"/>
    </row>
    <row r="357" ht="12.75">
      <c r="F357" s="19"/>
    </row>
    <row r="358" spans="2:7" ht="12.75">
      <c r="B358" s="17" t="s">
        <v>138</v>
      </c>
      <c r="C358" s="17">
        <f>'Seznam družstev'!B180</f>
        <v>0</v>
      </c>
      <c r="D358" s="16" t="s">
        <v>94</v>
      </c>
      <c r="G358" s="16" t="s">
        <v>3</v>
      </c>
    </row>
    <row r="359" spans="1:7" ht="12.75">
      <c r="A359" s="19" t="s">
        <v>149</v>
      </c>
      <c r="B359" s="17" t="str">
        <f>VLOOKUP(A359,'Seznam družstev'!$C$2:$D$183,2,FALSE)</f>
        <v>x</v>
      </c>
      <c r="C359" s="18" t="s">
        <v>0</v>
      </c>
      <c r="D359" s="29"/>
      <c r="E359" s="29"/>
      <c r="F359" s="19" t="str">
        <f>A359</f>
        <v>x</v>
      </c>
      <c r="G359" s="30">
        <f>IF(E359="DISK","DISK",D359)</f>
        <v>0</v>
      </c>
    </row>
    <row r="360" spans="1:7" ht="12.75">
      <c r="A360" s="19" t="s">
        <v>149</v>
      </c>
      <c r="B360" s="17" t="str">
        <f>VLOOKUP(A360,'Seznam družstev'!$C$2:$D$183,2,FALSE)</f>
        <v>x</v>
      </c>
      <c r="C360" s="18" t="s">
        <v>1</v>
      </c>
      <c r="D360" s="29"/>
      <c r="E360" s="29"/>
      <c r="F360" s="19" t="str">
        <f>A360</f>
        <v>x</v>
      </c>
      <c r="G360" s="30">
        <f>IF(E360="DISK","DISK",D360-D359)</f>
        <v>0</v>
      </c>
    </row>
    <row r="361" spans="1:7" ht="13.5" thickBot="1">
      <c r="A361" s="19" t="s">
        <v>149</v>
      </c>
      <c r="B361" s="17" t="str">
        <f>VLOOKUP(A361,'Seznam družstev'!$C$2:$D$183,2,FALSE)</f>
        <v>x</v>
      </c>
      <c r="C361" s="18" t="s">
        <v>140</v>
      </c>
      <c r="D361" s="29"/>
      <c r="E361" s="29"/>
      <c r="F361" s="19" t="str">
        <f>A361</f>
        <v>x</v>
      </c>
      <c r="G361" s="30">
        <f>IF(E361="DISK","DISK",D361-D360)</f>
        <v>0</v>
      </c>
    </row>
    <row r="362" spans="3:7" ht="13.5" thickBot="1">
      <c r="C362" s="35" t="s">
        <v>2</v>
      </c>
      <c r="D362" s="36">
        <f>IF(OR(E359="DISK",E360="DISK",E361="DISK"),"DISK",D361)</f>
        <v>0</v>
      </c>
      <c r="E362" s="37"/>
      <c r="F362" s="78"/>
      <c r="G362" s="37"/>
    </row>
  </sheetData>
  <sheetProtection/>
  <mergeCells count="1">
    <mergeCell ref="C1:L1"/>
  </mergeCells>
  <conditionalFormatting sqref="K2:K65536 D364:G65536 F2:F4 F8:F10 F14:F16 F20:F22 F26:F28 F32 F34 F38 F40 F44 F46 F50 F52 F56 F58 F62 F64 F68 F70 F74 F76 F80 F82 F86 F88 F92 F94 F98 F100 F104 F106 F110 F112 F116 F118 F122 F124 F128 F130 F134 F136 F140 F142 F146 F148 F152 F154 F158 F160 F164 F166 F170 F172 F176 F178 F182 F184 F188 F190 F194 F196 F200 F202 F206 F208 F212 F214 F218 F220 F224 F226 F230 F232 F236 F238 F242 F244 F248 F250 F254 F256 F260 F262 F266 F268 F272 F274 F278 F280 F284 F286 F290 F292 F296 F298 F302 F304 F308 F310 F314 F316 F320 F322 F326 F328 F332 F334 F338 F340 F344 F346 F350 F352 F356 G2:G362 F358 F362 D2:E362 P3:P183">
    <cfRule type="cellIs" priority="1" dxfId="5" operator="equal" stopIfTrue="1">
      <formula>"DISK"</formula>
    </cfRule>
  </conditionalFormatting>
  <printOptions/>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Q362"/>
  <sheetViews>
    <sheetView zoomScalePageLayoutView="0" workbookViewId="0" topLeftCell="A19">
      <selection activeCell="P33" sqref="P33"/>
    </sheetView>
  </sheetViews>
  <sheetFormatPr defaultColWidth="9.00390625" defaultRowHeight="12.75"/>
  <cols>
    <col min="1" max="1" width="4.25390625" style="19" customWidth="1"/>
    <col min="2" max="2" width="21.375" style="17" customWidth="1"/>
    <col min="3" max="3" width="18.125" style="18" bestFit="1" customWidth="1"/>
    <col min="4" max="4" width="11.375" style="16" customWidth="1"/>
    <col min="5" max="5" width="5.375" style="16" bestFit="1" customWidth="1"/>
    <col min="6" max="6" width="4.00390625" style="16" customWidth="1"/>
    <col min="7" max="7" width="13.375" style="16" customWidth="1"/>
    <col min="8" max="8" width="4.375" style="43" customWidth="1"/>
    <col min="9" max="9" width="9.125" style="19" customWidth="1"/>
    <col min="10" max="10" width="24.125" style="20" customWidth="1"/>
    <col min="11" max="11" width="15.00390625" style="19" bestFit="1" customWidth="1"/>
    <col min="12" max="12" width="8.00390625" style="19" customWidth="1"/>
    <col min="13" max="13" width="3.25390625" style="16" customWidth="1"/>
    <col min="14" max="14" width="5.875" style="19" bestFit="1" customWidth="1"/>
    <col min="15" max="15" width="23.875" style="16" bestFit="1" customWidth="1"/>
    <col min="16" max="16" width="11.375" style="16" customWidth="1"/>
    <col min="17" max="17" width="10.125" style="16" customWidth="1"/>
    <col min="18" max="16384" width="9.125" style="16" customWidth="1"/>
  </cols>
  <sheetData>
    <row r="1" spans="2:12" ht="18">
      <c r="B1" s="15" t="s">
        <v>7</v>
      </c>
      <c r="C1" s="144" t="s">
        <v>156</v>
      </c>
      <c r="D1" s="144"/>
      <c r="E1" s="144"/>
      <c r="F1" s="144"/>
      <c r="G1" s="144"/>
      <c r="H1" s="144"/>
      <c r="I1" s="144"/>
      <c r="J1" s="144"/>
      <c r="K1" s="144"/>
      <c r="L1" s="144"/>
    </row>
    <row r="2" ht="13.5" thickBot="1">
      <c r="Q2" s="19"/>
    </row>
    <row r="3" spans="9:17" ht="24.75" thickBot="1">
      <c r="I3" s="21" t="s">
        <v>142</v>
      </c>
      <c r="J3" s="22" t="s">
        <v>5</v>
      </c>
      <c r="K3" s="23" t="s">
        <v>6</v>
      </c>
      <c r="L3" s="24" t="s">
        <v>141</v>
      </c>
      <c r="N3" s="79" t="s">
        <v>148</v>
      </c>
      <c r="O3" s="80" t="s">
        <v>151</v>
      </c>
      <c r="P3" s="81" t="s">
        <v>12</v>
      </c>
      <c r="Q3" s="82" t="s">
        <v>145</v>
      </c>
    </row>
    <row r="4" spans="2:17" ht="12.75">
      <c r="B4" s="17" t="s">
        <v>19</v>
      </c>
      <c r="C4" s="17" t="str">
        <f>'Seznam družstev'!B3</f>
        <v>Sokolov A</v>
      </c>
      <c r="D4" s="16" t="s">
        <v>94</v>
      </c>
      <c r="G4" s="16" t="s">
        <v>3</v>
      </c>
      <c r="I4" s="25">
        <v>1</v>
      </c>
      <c r="J4" s="26" t="str">
        <f>'Seznam družstev'!B3</f>
        <v>Sokolov A</v>
      </c>
      <c r="K4" s="27">
        <f>IF(D8&gt;0,D8,"X")</f>
        <v>0.0062280092592592595</v>
      </c>
      <c r="L4" s="28">
        <f>IF(K4="X",,IF(K4="DISK",CEILING(COUNTA($J$4:$J$63)-COUNTIF($J$4:$J$63,"=0")-COUNTIF($K$4:$K$63,"disk")/2,1),RANK(K4,$K$4:$K$63,1)))</f>
        <v>8</v>
      </c>
      <c r="N4" s="84">
        <v>1</v>
      </c>
      <c r="O4" s="85" t="str">
        <f>VLOOKUP(N4,'Seznam družstev'!$C$2:$D$183,2,FALSE)</f>
        <v>Kapr Stanislav</v>
      </c>
      <c r="P4" s="86">
        <f>IF(O4&gt;0,VLOOKUP(N4,$F$5:$G$361,2,FALSE),"X")</f>
        <v>0.0019189814814814814</v>
      </c>
      <c r="Q4" s="87">
        <f>IF(P4="X",,IF(P4="DISK",CEILING(COUNTA($O$4:$O$183)-COUNTIF($O$4:$O$183,"=0")-COUNTIF($P$4:$P$183,"disk")/2,1),RANK(P4,$P$4:$P$183,1)))</f>
        <v>14</v>
      </c>
    </row>
    <row r="5" spans="1:17" ht="12.75">
      <c r="A5" s="19">
        <v>1</v>
      </c>
      <c r="B5" s="17" t="str">
        <f>VLOOKUP(A5,'Seznam družstev'!$C$2:$D$183,2,FALSE)</f>
        <v>Kapr Stanislav</v>
      </c>
      <c r="C5" s="18" t="s">
        <v>0</v>
      </c>
      <c r="D5" s="29">
        <v>0.0019189814814814814</v>
      </c>
      <c r="E5" s="29"/>
      <c r="F5" s="19">
        <f>A5</f>
        <v>1</v>
      </c>
      <c r="G5" s="30">
        <f>IF(E5="DISK","DISK",D5)</f>
        <v>0.0019189814814814814</v>
      </c>
      <c r="I5" s="31">
        <v>2</v>
      </c>
      <c r="J5" s="32" t="str">
        <f>'Seznam družstev'!B6</f>
        <v>Sokolov B</v>
      </c>
      <c r="K5" s="33">
        <f>IF(D14&gt;0,D14,"X")</f>
        <v>0.005818287037037038</v>
      </c>
      <c r="L5" s="34">
        <f aca="true" t="shared" si="0" ref="L5:L63">IF(K5="X",,IF(K5="DISK",CEILING(COUNTA($J$4:$J$63)-COUNTIF($J$4:$J$63,"=0")-COUNTIF($K$4:$K$63,"disk")/2,1),RANK(K5,$K$4:$K$63,1)))</f>
        <v>6</v>
      </c>
      <c r="N5" s="31">
        <v>2</v>
      </c>
      <c r="O5" s="32" t="str">
        <f>VLOOKUP(N5,'Seznam družstev'!$C$2:$D$183,2,FALSE)</f>
        <v>Walta Pavel</v>
      </c>
      <c r="P5" s="83">
        <f aca="true" t="shared" si="1" ref="P5:P68">IF(O5&gt;0,VLOOKUP(N5,$F$5:$G$361,2,FALSE),"X")</f>
        <v>0.002238425925925926</v>
      </c>
      <c r="Q5" s="34">
        <f aca="true" t="shared" si="2" ref="Q5:Q68">IF(P5="X",,IF(P5="DISK",CEILING(COUNTA($O$4:$O$183)-COUNTIF($O$4:$O$183,"=0")-COUNTIF($P$4:$P$183,"disk")/2,1),RANK(P5,$P$4:$P$183,1)))</f>
        <v>34</v>
      </c>
    </row>
    <row r="6" spans="1:17" ht="12.75">
      <c r="A6" s="19">
        <v>2</v>
      </c>
      <c r="B6" s="17" t="str">
        <f>VLOOKUP(A6,'Seznam družstev'!$C$2:$D$183,2,FALSE)</f>
        <v>Walta Pavel</v>
      </c>
      <c r="C6" s="18" t="s">
        <v>1</v>
      </c>
      <c r="D6" s="29">
        <v>0.004157407407407407</v>
      </c>
      <c r="E6" s="29"/>
      <c r="F6" s="19">
        <f>A6</f>
        <v>2</v>
      </c>
      <c r="G6" s="30">
        <f>IF(E6="DISK","DISK",D6-D5)</f>
        <v>0.002238425925925926</v>
      </c>
      <c r="I6" s="31">
        <v>3</v>
      </c>
      <c r="J6" s="32" t="str">
        <f>'Seznam družstev'!B9</f>
        <v>Ústí nad Labem 1</v>
      </c>
      <c r="K6" s="33">
        <f>IF(D20&gt;0,D20,"X")</f>
        <v>0.005629976851851851</v>
      </c>
      <c r="L6" s="34">
        <f t="shared" si="0"/>
        <v>4</v>
      </c>
      <c r="N6" s="31">
        <v>3</v>
      </c>
      <c r="O6" s="32" t="str">
        <f>VLOOKUP(N6,'Seznam družstev'!$C$2:$D$183,2,FALSE)</f>
        <v>Losmann Richard</v>
      </c>
      <c r="P6" s="83">
        <f t="shared" si="1"/>
        <v>0.002070601851851852</v>
      </c>
      <c r="Q6" s="34">
        <f t="shared" si="2"/>
        <v>23</v>
      </c>
    </row>
    <row r="7" spans="1:17" ht="13.5" thickBot="1">
      <c r="A7" s="19">
        <v>3</v>
      </c>
      <c r="B7" s="17" t="str">
        <f>VLOOKUP(A7,'Seznam družstev'!$C$2:$D$183,2,FALSE)</f>
        <v>Losmann Richard</v>
      </c>
      <c r="C7" s="18" t="s">
        <v>140</v>
      </c>
      <c r="D7" s="29">
        <v>0.0062280092592592595</v>
      </c>
      <c r="E7" s="29"/>
      <c r="F7" s="19">
        <f>A7</f>
        <v>3</v>
      </c>
      <c r="G7" s="30">
        <f>IF(E7="DISK","DISK",D7-D6)</f>
        <v>0.002070601851851852</v>
      </c>
      <c r="I7" s="31">
        <v>4</v>
      </c>
      <c r="J7" s="32" t="str">
        <f>'Seznam družstev'!B12</f>
        <v>Ústí nad Labem 2</v>
      </c>
      <c r="K7" s="33">
        <f>IF(D26&gt;0,D26,"X")</f>
        <v>0.007025462962962963</v>
      </c>
      <c r="L7" s="34">
        <f t="shared" si="0"/>
        <v>13</v>
      </c>
      <c r="N7" s="31">
        <v>4</v>
      </c>
      <c r="O7" s="32" t="str">
        <f>VLOOKUP(N7,'Seznam družstev'!$C$2:$D$183,2,FALSE)</f>
        <v>Fuska Štefan</v>
      </c>
      <c r="P7" s="83">
        <f t="shared" si="1"/>
        <v>0.0015925925925925934</v>
      </c>
      <c r="Q7" s="34">
        <f t="shared" si="2"/>
        <v>1</v>
      </c>
    </row>
    <row r="8" spans="3:17" ht="13.5" thickBot="1">
      <c r="C8" s="35" t="s">
        <v>2</v>
      </c>
      <c r="D8" s="36">
        <f>IF(OR(E5="DISK",E6="DISK",E7="DISK"),"DISK",D7)</f>
        <v>0.0062280092592592595</v>
      </c>
      <c r="E8" s="37"/>
      <c r="F8" s="78"/>
      <c r="G8" s="37"/>
      <c r="I8" s="31">
        <v>5</v>
      </c>
      <c r="J8" s="32" t="str">
        <f>'Seznam družstev'!B15</f>
        <v>Brno-město A</v>
      </c>
      <c r="K8" s="33">
        <f>IF(D32&gt;0,D32,"X")</f>
        <v>0.005791550925925926</v>
      </c>
      <c r="L8" s="34">
        <f t="shared" si="0"/>
        <v>5</v>
      </c>
      <c r="N8" s="31">
        <v>5</v>
      </c>
      <c r="O8" s="32" t="str">
        <f>VLOOKUP(N8,'Seznam družstev'!$C$2:$D$183,2,FALSE)</f>
        <v>Macur Matyáš</v>
      </c>
      <c r="P8" s="83">
        <f t="shared" si="1"/>
        <v>0.002211805555555556</v>
      </c>
      <c r="Q8" s="34">
        <f t="shared" si="2"/>
        <v>33</v>
      </c>
    </row>
    <row r="9" spans="3:17" ht="12.75">
      <c r="C9" s="17"/>
      <c r="F9" s="19"/>
      <c r="I9" s="31">
        <v>6</v>
      </c>
      <c r="J9" s="32" t="str">
        <f>'Seznam družstev'!B18</f>
        <v>Brno-město B</v>
      </c>
      <c r="K9" s="33">
        <f>IF(D38&gt;0,D38,"X")</f>
        <v>0.006248263888888889</v>
      </c>
      <c r="L9" s="34">
        <f t="shared" si="0"/>
        <v>9</v>
      </c>
      <c r="N9" s="31">
        <v>6</v>
      </c>
      <c r="O9" s="32" t="str">
        <f>VLOOKUP(N9,'Seznam družstev'!$C$2:$D$183,2,FALSE)</f>
        <v>Černý Ondřej</v>
      </c>
      <c r="P9" s="83">
        <f t="shared" si="1"/>
        <v>0.0020138888888888884</v>
      </c>
      <c r="Q9" s="34">
        <f t="shared" si="2"/>
        <v>21</v>
      </c>
    </row>
    <row r="10" spans="2:17" ht="12.75">
      <c r="B10" s="17" t="s">
        <v>20</v>
      </c>
      <c r="C10" s="17" t="str">
        <f>'Seznam družstev'!B6</f>
        <v>Sokolov B</v>
      </c>
      <c r="D10" s="16" t="s">
        <v>94</v>
      </c>
      <c r="G10" s="16" t="s">
        <v>3</v>
      </c>
      <c r="I10" s="31">
        <v>7</v>
      </c>
      <c r="J10" s="32" t="str">
        <f>'Seznam družstev'!B21</f>
        <v>Klatovy</v>
      </c>
      <c r="K10" s="33">
        <f>IF(D44&gt;0,D44,"X")</f>
        <v>0.0062550925925925925</v>
      </c>
      <c r="L10" s="34">
        <f t="shared" si="0"/>
        <v>10</v>
      </c>
      <c r="N10" s="31">
        <v>7</v>
      </c>
      <c r="O10" s="32" t="str">
        <f>VLOOKUP(N10,'Seznam družstev'!$C$2:$D$183,2,FALSE)</f>
        <v>Švec Josef</v>
      </c>
      <c r="P10" s="83">
        <f t="shared" si="1"/>
        <v>0.0019434027777777776</v>
      </c>
      <c r="Q10" s="34">
        <f t="shared" si="2"/>
        <v>18</v>
      </c>
    </row>
    <row r="11" spans="1:17" ht="12.75">
      <c r="A11" s="19">
        <v>5</v>
      </c>
      <c r="B11" s="17" t="str">
        <f>VLOOKUP(A11,'Seznam družstev'!$C$2:$D$183,2,FALSE)</f>
        <v>Macur Matyáš</v>
      </c>
      <c r="C11" s="18" t="s">
        <v>0</v>
      </c>
      <c r="D11" s="29">
        <v>0.002211805555555556</v>
      </c>
      <c r="E11" s="29"/>
      <c r="F11" s="19">
        <f>A11</f>
        <v>5</v>
      </c>
      <c r="G11" s="30">
        <f>IF(E11="DISK","DISK",D11)</f>
        <v>0.002211805555555556</v>
      </c>
      <c r="I11" s="31">
        <v>8</v>
      </c>
      <c r="J11" s="32" t="str">
        <f>'Seznam družstev'!B24</f>
        <v>Brno - střed</v>
      </c>
      <c r="K11" s="33">
        <f>IF(D50&gt;0,D50,"X")</f>
        <v>0.005468634259259259</v>
      </c>
      <c r="L11" s="34">
        <f t="shared" si="0"/>
        <v>2</v>
      </c>
      <c r="N11" s="31">
        <v>8</v>
      </c>
      <c r="O11" s="32" t="str">
        <f>VLOOKUP(N11,'Seznam družstev'!$C$2:$D$183,2,FALSE)</f>
        <v>Siládi Jiří</v>
      </c>
      <c r="P11" s="83">
        <f t="shared" si="1"/>
        <v>0.0017510416666666664</v>
      </c>
      <c r="Q11" s="34">
        <f t="shared" si="2"/>
        <v>5</v>
      </c>
    </row>
    <row r="12" spans="1:17" ht="12.75">
      <c r="A12" s="19">
        <v>6</v>
      </c>
      <c r="B12" s="17" t="str">
        <f>VLOOKUP(A12,'Seznam družstev'!$C$2:$D$183,2,FALSE)</f>
        <v>Černý Ondřej</v>
      </c>
      <c r="C12" s="18" t="s">
        <v>1</v>
      </c>
      <c r="D12" s="29">
        <v>0.004225694444444444</v>
      </c>
      <c r="E12" s="29"/>
      <c r="F12" s="19">
        <f>A12</f>
        <v>6</v>
      </c>
      <c r="G12" s="30">
        <f>IF(E12="DISK","DISK",D12-D11)</f>
        <v>0.0020138888888888884</v>
      </c>
      <c r="I12" s="31">
        <v>9</v>
      </c>
      <c r="J12" s="32" t="str">
        <f>'Seznam družstev'!B27</f>
        <v>Karlovy Vary A</v>
      </c>
      <c r="K12" s="33">
        <f>IF(D56&gt;0,D56,"X")</f>
        <v>0.005503472222222222</v>
      </c>
      <c r="L12" s="34">
        <f t="shared" si="0"/>
        <v>3</v>
      </c>
      <c r="N12" s="31">
        <v>9</v>
      </c>
      <c r="O12" s="32" t="str">
        <f>VLOOKUP(N12,'Seznam družstev'!$C$2:$D$183,2,FALSE)</f>
        <v>Tichý David</v>
      </c>
      <c r="P12" s="83">
        <f t="shared" si="1"/>
        <v>0.0019355324074074073</v>
      </c>
      <c r="Q12" s="34">
        <f t="shared" si="2"/>
        <v>15</v>
      </c>
    </row>
    <row r="13" spans="1:17" ht="13.5" thickBot="1">
      <c r="A13" s="19">
        <v>4</v>
      </c>
      <c r="B13" s="17" t="str">
        <f>VLOOKUP(A13,'Seznam družstev'!$C$2:$D$183,2,FALSE)</f>
        <v>Fuska Štefan</v>
      </c>
      <c r="C13" s="18" t="s">
        <v>140</v>
      </c>
      <c r="D13" s="29">
        <v>0.005818287037037038</v>
      </c>
      <c r="E13" s="29"/>
      <c r="F13" s="19">
        <f>A13</f>
        <v>4</v>
      </c>
      <c r="G13" s="30">
        <f>IF(E13="DISK","DISK",D13-D12)</f>
        <v>0.0015925925925925934</v>
      </c>
      <c r="I13" s="31">
        <v>10</v>
      </c>
      <c r="J13" s="32" t="str">
        <f>'Seznam družstev'!B30</f>
        <v>Karlovy Vary B</v>
      </c>
      <c r="K13" s="33">
        <f>IF(D62&gt;0,D62,"X")</f>
        <v>0.006803356481481482</v>
      </c>
      <c r="L13" s="34">
        <f t="shared" si="0"/>
        <v>12</v>
      </c>
      <c r="N13" s="31">
        <v>10</v>
      </c>
      <c r="O13" s="32" t="str">
        <f>VLOOKUP(N13,'Seznam družstev'!$C$2:$D$183,2,FALSE)</f>
        <v>Landa Vojtěch</v>
      </c>
      <c r="P13" s="83">
        <f t="shared" si="1"/>
        <v>0.002438657407407407</v>
      </c>
      <c r="Q13" s="34">
        <f t="shared" si="2"/>
        <v>39</v>
      </c>
    </row>
    <row r="14" spans="3:17" ht="13.5" thickBot="1">
      <c r="C14" s="35" t="s">
        <v>2</v>
      </c>
      <c r="D14" s="36">
        <f>IF(OR(E11="DISK",E12="DISK",E13="DISK"),"DISK",D13)</f>
        <v>0.005818287037037038</v>
      </c>
      <c r="E14" s="37"/>
      <c r="F14" s="78"/>
      <c r="G14" s="37"/>
      <c r="I14" s="31">
        <v>11</v>
      </c>
      <c r="J14" s="32" t="str">
        <f>'Seznam družstev'!B33</f>
        <v>Blansko A</v>
      </c>
      <c r="K14" s="33">
        <f>IF(D68&gt;0,D68,"X")</f>
        <v>0.005452083333333333</v>
      </c>
      <c r="L14" s="34">
        <f t="shared" si="0"/>
        <v>1</v>
      </c>
      <c r="N14" s="31">
        <v>11</v>
      </c>
      <c r="O14" s="32" t="str">
        <f>VLOOKUP(N14,'Seznam družstev'!$C$2:$D$183,2,FALSE)</f>
        <v>Krejčík Michal</v>
      </c>
      <c r="P14" s="83">
        <f t="shared" si="1"/>
        <v>0.002407407407407408</v>
      </c>
      <c r="Q14" s="34">
        <f t="shared" si="2"/>
        <v>37</v>
      </c>
    </row>
    <row r="15" spans="6:17" ht="12.75">
      <c r="F15" s="19"/>
      <c r="I15" s="31">
        <v>12</v>
      </c>
      <c r="J15" s="32" t="str">
        <f>'Seznam družstev'!B36</f>
        <v>Blansko B</v>
      </c>
      <c r="K15" s="33">
        <f>IF(D74&gt;0,D74,"X")</f>
        <v>0.00620150462962963</v>
      </c>
      <c r="L15" s="34">
        <f t="shared" si="0"/>
        <v>7</v>
      </c>
      <c r="N15" s="31">
        <v>12</v>
      </c>
      <c r="O15" s="32" t="str">
        <f>VLOOKUP(N15,'Seznam družstev'!$C$2:$D$183,2,FALSE)</f>
        <v>Thán Michal</v>
      </c>
      <c r="P15" s="83">
        <f t="shared" si="1"/>
        <v>0.002179398148148148</v>
      </c>
      <c r="Q15" s="34">
        <f t="shared" si="2"/>
        <v>28</v>
      </c>
    </row>
    <row r="16" spans="2:17" ht="12.75">
      <c r="B16" s="17" t="s">
        <v>21</v>
      </c>
      <c r="C16" s="17" t="str">
        <f>'Seznam družstev'!B9</f>
        <v>Ústí nad Labem 1</v>
      </c>
      <c r="D16" s="16" t="s">
        <v>94</v>
      </c>
      <c r="G16" s="16" t="s">
        <v>3</v>
      </c>
      <c r="I16" s="31">
        <v>13</v>
      </c>
      <c r="J16" s="32" t="str">
        <f>'Seznam družstev'!B39</f>
        <v>Blansko C</v>
      </c>
      <c r="K16" s="33">
        <f>IF(D80&gt;0,D80,"X")</f>
        <v>0.0064766203703703696</v>
      </c>
      <c r="L16" s="34">
        <f t="shared" si="0"/>
        <v>11</v>
      </c>
      <c r="N16" s="31">
        <v>13</v>
      </c>
      <c r="O16" s="32" t="str">
        <f>VLOOKUP(N16,'Seznam družstev'!$C$2:$D$183,2,FALSE)</f>
        <v>Racek Attila</v>
      </c>
      <c r="P16" s="83">
        <f t="shared" si="1"/>
        <v>0.0018841435185185185</v>
      </c>
      <c r="Q16" s="34">
        <f t="shared" si="2"/>
        <v>10</v>
      </c>
    </row>
    <row r="17" spans="1:17" ht="12.75">
      <c r="A17" s="19">
        <v>7</v>
      </c>
      <c r="B17" s="17" t="str">
        <f>VLOOKUP(A17,'Seznam družstev'!$C$2:$D$183,2,FALSE)</f>
        <v>Švec Josef</v>
      </c>
      <c r="C17" s="18" t="s">
        <v>0</v>
      </c>
      <c r="D17" s="29">
        <v>0.0019434027777777776</v>
      </c>
      <c r="E17" s="29"/>
      <c r="F17" s="19">
        <f>A17</f>
        <v>7</v>
      </c>
      <c r="G17" s="30">
        <f>IF(E17="DISK","DISK",D17)</f>
        <v>0.0019434027777777776</v>
      </c>
      <c r="I17" s="31">
        <v>14</v>
      </c>
      <c r="J17" s="32">
        <f>'Seznam družstev'!B42</f>
        <v>0</v>
      </c>
      <c r="K17" s="33" t="str">
        <f>IF(D86&gt;0,D86,"X")</f>
        <v>X</v>
      </c>
      <c r="L17" s="34">
        <f t="shared" si="0"/>
        <v>0</v>
      </c>
      <c r="N17" s="31">
        <v>14</v>
      </c>
      <c r="O17" s="32" t="str">
        <f>VLOOKUP(N17,'Seznam družstev'!$C$2:$D$183,2,FALSE)</f>
        <v>Brunn Ondřej</v>
      </c>
      <c r="P17" s="83">
        <f t="shared" si="1"/>
        <v>0.0021275462962962958</v>
      </c>
      <c r="Q17" s="34">
        <f t="shared" si="2"/>
        <v>26</v>
      </c>
    </row>
    <row r="18" spans="1:17" ht="12.75">
      <c r="A18" s="19">
        <v>9</v>
      </c>
      <c r="B18" s="17" t="str">
        <f>VLOOKUP(A18,'Seznam družstev'!$C$2:$D$183,2,FALSE)</f>
        <v>Tichý David</v>
      </c>
      <c r="C18" s="18" t="s">
        <v>1</v>
      </c>
      <c r="D18" s="29">
        <v>0.003878935185185185</v>
      </c>
      <c r="E18" s="29"/>
      <c r="F18" s="19">
        <f>A18</f>
        <v>9</v>
      </c>
      <c r="G18" s="30">
        <f>IF(E18="DISK","DISK",D18-D17)</f>
        <v>0.0019355324074074073</v>
      </c>
      <c r="I18" s="31">
        <v>15</v>
      </c>
      <c r="J18" s="32">
        <f>'Seznam družstev'!B45</f>
        <v>0</v>
      </c>
      <c r="K18" s="33" t="str">
        <f>IF(D92&gt;0,D92,"X")</f>
        <v>X</v>
      </c>
      <c r="L18" s="34">
        <f t="shared" si="0"/>
        <v>0</v>
      </c>
      <c r="N18" s="31">
        <v>15</v>
      </c>
      <c r="O18" s="32" t="str">
        <f>VLOOKUP(N18,'Seznam družstev'!$C$2:$D$183,2,FALSE)</f>
        <v>Smisitel Ondřej</v>
      </c>
      <c r="P18" s="83">
        <f t="shared" si="1"/>
        <v>0.0017798611111111114</v>
      </c>
      <c r="Q18" s="34">
        <f t="shared" si="2"/>
        <v>7</v>
      </c>
    </row>
    <row r="19" spans="1:17" ht="13.5" thickBot="1">
      <c r="A19" s="19">
        <v>8</v>
      </c>
      <c r="B19" s="17" t="str">
        <f>VLOOKUP(A19,'Seznam družstev'!$C$2:$D$183,2,FALSE)</f>
        <v>Siládi Jiří</v>
      </c>
      <c r="C19" s="18" t="s">
        <v>140</v>
      </c>
      <c r="D19" s="29">
        <v>0.005629976851851851</v>
      </c>
      <c r="E19" s="29"/>
      <c r="F19" s="19">
        <f>A19</f>
        <v>8</v>
      </c>
      <c r="G19" s="30">
        <f>IF(E19="DISK","DISK",D19-D18)</f>
        <v>0.0017510416666666664</v>
      </c>
      <c r="I19" s="31">
        <v>16</v>
      </c>
      <c r="J19" s="32">
        <f>'Seznam družstev'!B48</f>
        <v>0</v>
      </c>
      <c r="K19" s="33" t="str">
        <f>IF(D98&gt;0,D98,"X")</f>
        <v>X</v>
      </c>
      <c r="L19" s="34">
        <f t="shared" si="0"/>
        <v>0</v>
      </c>
      <c r="N19" s="31">
        <v>16</v>
      </c>
      <c r="O19" s="32" t="str">
        <f>VLOOKUP(N19,'Seznam družstev'!$C$2:$D$183,2,FALSE)</f>
        <v>Mach Marek</v>
      </c>
      <c r="P19" s="83">
        <f t="shared" si="1"/>
        <v>0.0021063657407407407</v>
      </c>
      <c r="Q19" s="34">
        <f t="shared" si="2"/>
        <v>25</v>
      </c>
    </row>
    <row r="20" spans="3:17" ht="13.5" thickBot="1">
      <c r="C20" s="35" t="s">
        <v>2</v>
      </c>
      <c r="D20" s="36">
        <f>IF(OR(E17="DISK",E18="DISK",E19="DISK"),"DISK",D19)</f>
        <v>0.005629976851851851</v>
      </c>
      <c r="E20" s="37"/>
      <c r="F20" s="78"/>
      <c r="G20" s="37"/>
      <c r="I20" s="31">
        <v>17</v>
      </c>
      <c r="J20" s="32">
        <f>'Seznam družstev'!B51</f>
        <v>0</v>
      </c>
      <c r="K20" s="33" t="str">
        <f>IF(D104&gt;0,D104,"X")</f>
        <v>X</v>
      </c>
      <c r="L20" s="34">
        <f t="shared" si="0"/>
        <v>0</v>
      </c>
      <c r="N20" s="31">
        <v>17</v>
      </c>
      <c r="O20" s="32" t="str">
        <f>VLOOKUP(N20,'Seznam družstev'!$C$2:$D$183,2,FALSE)</f>
        <v>Suk Tomáš</v>
      </c>
      <c r="P20" s="83">
        <f t="shared" si="1"/>
        <v>0.0020920138888888885</v>
      </c>
      <c r="Q20" s="34">
        <f t="shared" si="2"/>
        <v>24</v>
      </c>
    </row>
    <row r="21" spans="6:17" ht="12.75">
      <c r="F21" s="19"/>
      <c r="I21" s="31">
        <v>18</v>
      </c>
      <c r="J21" s="32">
        <f>'Seznam družstev'!B54</f>
        <v>0</v>
      </c>
      <c r="K21" s="33" t="str">
        <f>IF(D110&gt;0,D110,"X")</f>
        <v>X</v>
      </c>
      <c r="L21" s="34">
        <f t="shared" si="0"/>
        <v>0</v>
      </c>
      <c r="N21" s="31">
        <v>18</v>
      </c>
      <c r="O21" s="32" t="str">
        <f>VLOOKUP(N21,'Seznam družstev'!$C$2:$D$183,2,FALSE)</f>
        <v>Coufal Vojtěch</v>
      </c>
      <c r="P21" s="83">
        <f t="shared" si="1"/>
        <v>0.00204988425925926</v>
      </c>
      <c r="Q21" s="34">
        <f t="shared" si="2"/>
        <v>22</v>
      </c>
    </row>
    <row r="22" spans="2:17" ht="12.75">
      <c r="B22" s="17" t="s">
        <v>22</v>
      </c>
      <c r="C22" s="17" t="str">
        <f>'Seznam družstev'!B12</f>
        <v>Ústí nad Labem 2</v>
      </c>
      <c r="D22" s="16" t="s">
        <v>94</v>
      </c>
      <c r="G22" s="16" t="s">
        <v>3</v>
      </c>
      <c r="I22" s="31">
        <v>19</v>
      </c>
      <c r="J22" s="32">
        <f>'Seznam družstev'!B57</f>
        <v>0</v>
      </c>
      <c r="K22" s="33" t="str">
        <f>IF(D116&gt;0,D116,"X")</f>
        <v>X</v>
      </c>
      <c r="L22" s="34">
        <f t="shared" si="0"/>
        <v>0</v>
      </c>
      <c r="N22" s="31">
        <v>19</v>
      </c>
      <c r="O22" s="32" t="str">
        <f>VLOOKUP(N22,'Seznam družstev'!$C$2:$D$183,2,FALSE)</f>
        <v>Procházka Štěpán</v>
      </c>
      <c r="P22" s="83">
        <f t="shared" si="1"/>
        <v>0.001876388888888889</v>
      </c>
      <c r="Q22" s="34">
        <f t="shared" si="2"/>
        <v>9</v>
      </c>
    </row>
    <row r="23" spans="1:17" ht="12.75">
      <c r="A23" s="19">
        <v>10</v>
      </c>
      <c r="B23" s="17" t="str">
        <f>VLOOKUP(A23,'Seznam družstev'!$C$2:$D$183,2,FALSE)</f>
        <v>Landa Vojtěch</v>
      </c>
      <c r="C23" s="18" t="s">
        <v>0</v>
      </c>
      <c r="D23" s="29">
        <v>0.002438657407407407</v>
      </c>
      <c r="E23" s="29"/>
      <c r="F23" s="19">
        <f>A23</f>
        <v>10</v>
      </c>
      <c r="G23" s="30">
        <f>IF(E23="DISK","DISK",D23)</f>
        <v>0.002438657407407407</v>
      </c>
      <c r="I23" s="31">
        <v>20</v>
      </c>
      <c r="J23" s="32">
        <f>'Seznam družstev'!B60</f>
        <v>0</v>
      </c>
      <c r="K23" s="33" t="str">
        <f>IF(D122&gt;0,D122,"X")</f>
        <v>X</v>
      </c>
      <c r="L23" s="34">
        <f t="shared" si="0"/>
        <v>0</v>
      </c>
      <c r="N23" s="31">
        <v>20</v>
      </c>
      <c r="O23" s="32" t="str">
        <f>VLOOKUP(N23,'Seznam družstev'!$C$2:$D$183,2,FALSE)</f>
        <v>Baierl Jonáš</v>
      </c>
      <c r="P23" s="83">
        <f t="shared" si="1"/>
        <v>0.0022085648148148142</v>
      </c>
      <c r="Q23" s="34">
        <f t="shared" si="2"/>
        <v>32</v>
      </c>
    </row>
    <row r="24" spans="1:17" ht="12.75">
      <c r="A24" s="19">
        <v>11</v>
      </c>
      <c r="B24" s="17" t="str">
        <f>VLOOKUP(A24,'Seznam družstev'!$C$2:$D$183,2,FALSE)</f>
        <v>Krejčík Michal</v>
      </c>
      <c r="C24" s="18" t="s">
        <v>1</v>
      </c>
      <c r="D24" s="29">
        <v>0.004846064814814815</v>
      </c>
      <c r="E24" s="29"/>
      <c r="F24" s="19">
        <f>A24</f>
        <v>11</v>
      </c>
      <c r="G24" s="30">
        <f>IF(E24="DISK","DISK",D24-D23)</f>
        <v>0.002407407407407408</v>
      </c>
      <c r="I24" s="31">
        <v>21</v>
      </c>
      <c r="J24" s="32">
        <f>'Seznam družstev'!B63</f>
        <v>0</v>
      </c>
      <c r="K24" s="33" t="str">
        <f>IF(D128&gt;0,D128,"X")</f>
        <v>X</v>
      </c>
      <c r="L24" s="34">
        <f t="shared" si="0"/>
        <v>0</v>
      </c>
      <c r="N24" s="31">
        <v>21</v>
      </c>
      <c r="O24" s="32" t="str">
        <f>VLOOKUP(N24,'Seznam družstev'!$C$2:$D$183,2,FALSE)</f>
        <v>Bytel Radek</v>
      </c>
      <c r="P24" s="83">
        <f t="shared" si="1"/>
        <v>0.002170138888888889</v>
      </c>
      <c r="Q24" s="34">
        <f t="shared" si="2"/>
        <v>27</v>
      </c>
    </row>
    <row r="25" spans="1:17" ht="13.5" thickBot="1">
      <c r="A25" s="19">
        <v>12</v>
      </c>
      <c r="B25" s="17" t="str">
        <f>VLOOKUP(A25,'Seznam družstev'!$C$2:$D$183,2,FALSE)</f>
        <v>Thán Michal</v>
      </c>
      <c r="C25" s="18" t="s">
        <v>140</v>
      </c>
      <c r="D25" s="29">
        <v>0.007025462962962963</v>
      </c>
      <c r="E25" s="29"/>
      <c r="F25" s="19">
        <f>A25</f>
        <v>12</v>
      </c>
      <c r="G25" s="30">
        <f>IF(E25="DISK","DISK",D25-D24)</f>
        <v>0.002179398148148148</v>
      </c>
      <c r="I25" s="31">
        <v>22</v>
      </c>
      <c r="J25" s="32">
        <f>'Seznam družstev'!B66</f>
        <v>0</v>
      </c>
      <c r="K25" s="33" t="str">
        <f>IF(D134&gt;0,D134,"X")</f>
        <v>X</v>
      </c>
      <c r="L25" s="34">
        <f t="shared" si="0"/>
        <v>0</v>
      </c>
      <c r="N25" s="31">
        <v>22</v>
      </c>
      <c r="O25" s="32" t="str">
        <f>VLOOKUP(N25,'Seznam družstev'!$C$2:$D$183,2,FALSE)</f>
        <v>Piňos Jakub</v>
      </c>
      <c r="P25" s="83">
        <f t="shared" si="1"/>
        <v>0.0016869212962962962</v>
      </c>
      <c r="Q25" s="34">
        <f t="shared" si="2"/>
        <v>2</v>
      </c>
    </row>
    <row r="26" spans="3:17" ht="13.5" thickBot="1">
      <c r="C26" s="35" t="s">
        <v>2</v>
      </c>
      <c r="D26" s="36">
        <f>IF(OR(E23="DISK",E24="DISK",E25="DISK"),"DISK",D25)</f>
        <v>0.007025462962962963</v>
      </c>
      <c r="E26" s="37"/>
      <c r="F26" s="78"/>
      <c r="G26" s="37"/>
      <c r="I26" s="31">
        <v>23</v>
      </c>
      <c r="J26" s="32">
        <f>'Seznam družstev'!B69</f>
        <v>0</v>
      </c>
      <c r="K26" s="33" t="str">
        <f>IF(D140&gt;0,D140,"X")</f>
        <v>X</v>
      </c>
      <c r="L26" s="34">
        <f t="shared" si="0"/>
        <v>0</v>
      </c>
      <c r="N26" s="31">
        <v>23</v>
      </c>
      <c r="O26" s="32" t="str">
        <f>VLOOKUP(N26,'Seznam družstev'!$C$2:$D$183,2,FALSE)</f>
        <v>Kaš Jakub</v>
      </c>
      <c r="P26" s="83">
        <f t="shared" si="1"/>
        <v>0.0018935185185185186</v>
      </c>
      <c r="Q26" s="34">
        <f t="shared" si="2"/>
        <v>12</v>
      </c>
    </row>
    <row r="27" spans="6:17" ht="12.75">
      <c r="F27" s="19"/>
      <c r="I27" s="31">
        <v>24</v>
      </c>
      <c r="J27" s="32">
        <f>'Seznam družstev'!B72</f>
        <v>0</v>
      </c>
      <c r="K27" s="33" t="str">
        <f>IF(D146&gt;0,D146,"X")</f>
        <v>X</v>
      </c>
      <c r="L27" s="34">
        <f t="shared" si="0"/>
        <v>0</v>
      </c>
      <c r="N27" s="31">
        <v>24</v>
      </c>
      <c r="O27" s="32" t="str">
        <f>VLOOKUP(N27,'Seznam družstev'!$C$2:$D$183,2,FALSE)</f>
        <v>Macek David</v>
      </c>
      <c r="P27" s="83">
        <f t="shared" si="1"/>
        <v>0.0018881944444444443</v>
      </c>
      <c r="Q27" s="34">
        <f t="shared" si="2"/>
        <v>11</v>
      </c>
    </row>
    <row r="28" spans="2:17" ht="12.75">
      <c r="B28" s="17" t="s">
        <v>23</v>
      </c>
      <c r="C28" s="17" t="str">
        <f>'Seznam družstev'!B15</f>
        <v>Brno-město A</v>
      </c>
      <c r="D28" s="16" t="s">
        <v>94</v>
      </c>
      <c r="G28" s="16" t="s">
        <v>3</v>
      </c>
      <c r="I28" s="31">
        <v>25</v>
      </c>
      <c r="J28" s="32">
        <f>'Seznam družstev'!B75</f>
        <v>0</v>
      </c>
      <c r="K28" s="33" t="str">
        <f>IF(D152&gt;0,D152,"X")</f>
        <v>X</v>
      </c>
      <c r="L28" s="34">
        <f t="shared" si="0"/>
        <v>0</v>
      </c>
      <c r="N28" s="31">
        <v>25</v>
      </c>
      <c r="O28" s="32" t="str">
        <f>VLOOKUP(N28,'Seznam družstev'!$C$2:$D$183,2,FALSE)</f>
        <v>Tesaš Lukáš</v>
      </c>
      <c r="P28" s="83">
        <f t="shared" si="1"/>
        <v>0.001767361111111111</v>
      </c>
      <c r="Q28" s="34">
        <f t="shared" si="2"/>
        <v>6</v>
      </c>
    </row>
    <row r="29" spans="1:17" ht="12.75">
      <c r="A29" s="19">
        <v>13</v>
      </c>
      <c r="B29" s="17" t="str">
        <f>VLOOKUP(A29,'Seznam družstev'!$C$2:$D$183,2,FALSE)</f>
        <v>Racek Attila</v>
      </c>
      <c r="C29" s="18" t="s">
        <v>0</v>
      </c>
      <c r="D29" s="29">
        <v>0.0018841435185185185</v>
      </c>
      <c r="E29" s="29"/>
      <c r="F29" s="19">
        <f>A29</f>
        <v>13</v>
      </c>
      <c r="G29" s="30">
        <f>IF(E29="DISK","DISK",D29)</f>
        <v>0.0018841435185185185</v>
      </c>
      <c r="I29" s="31">
        <v>26</v>
      </c>
      <c r="J29" s="32">
        <f>'Seznam družstev'!B78</f>
        <v>0</v>
      </c>
      <c r="K29" s="33" t="str">
        <f>IF(D158&gt;0,D158,"X")</f>
        <v>X</v>
      </c>
      <c r="L29" s="34">
        <f t="shared" si="0"/>
        <v>0</v>
      </c>
      <c r="N29" s="31">
        <v>26</v>
      </c>
      <c r="O29" s="32" t="str">
        <f>VLOOKUP(N29,'Seznam družstev'!$C$2:$D$183,2,FALSE)</f>
        <v>Tesař Ondřej</v>
      </c>
      <c r="P29" s="83">
        <f t="shared" si="1"/>
        <v>0.001739583333333333</v>
      </c>
      <c r="Q29" s="34">
        <f t="shared" si="2"/>
        <v>4</v>
      </c>
    </row>
    <row r="30" spans="1:17" ht="12.75">
      <c r="A30" s="19">
        <v>14</v>
      </c>
      <c r="B30" s="17" t="str">
        <f>VLOOKUP(A30,'Seznam družstev'!$C$2:$D$183,2,FALSE)</f>
        <v>Brunn Ondřej</v>
      </c>
      <c r="C30" s="18" t="s">
        <v>1</v>
      </c>
      <c r="D30" s="29">
        <v>0.004011689814814814</v>
      </c>
      <c r="E30" s="29"/>
      <c r="F30" s="19">
        <f>A30</f>
        <v>14</v>
      </c>
      <c r="G30" s="30">
        <f>IF(E30="DISK","DISK",D30-D29)</f>
        <v>0.0021275462962962958</v>
      </c>
      <c r="I30" s="31">
        <v>27</v>
      </c>
      <c r="J30" s="32">
        <f>'Seznam družstev'!B81</f>
        <v>0</v>
      </c>
      <c r="K30" s="33" t="str">
        <f>IF(D164&gt;0,D164,"X")</f>
        <v>X</v>
      </c>
      <c r="L30" s="34">
        <f t="shared" si="0"/>
        <v>0</v>
      </c>
      <c r="N30" s="31">
        <v>27</v>
      </c>
      <c r="O30" s="32" t="str">
        <f>VLOOKUP(N30,'Seznam družstev'!$C$2:$D$183,2,FALSE)</f>
        <v>Tesař Vojtěch</v>
      </c>
      <c r="P30" s="83">
        <f t="shared" si="1"/>
        <v>0.001996527777777778</v>
      </c>
      <c r="Q30" s="34">
        <f t="shared" si="2"/>
        <v>20</v>
      </c>
    </row>
    <row r="31" spans="1:17" ht="13.5" thickBot="1">
      <c r="A31" s="19">
        <v>15</v>
      </c>
      <c r="B31" s="17" t="str">
        <f>VLOOKUP(A31,'Seznam družstev'!$C$2:$D$183,2,FALSE)</f>
        <v>Smisitel Ondřej</v>
      </c>
      <c r="C31" s="18" t="s">
        <v>140</v>
      </c>
      <c r="D31" s="29">
        <v>0.005791550925925926</v>
      </c>
      <c r="E31" s="29"/>
      <c r="F31" s="19">
        <f>A31</f>
        <v>15</v>
      </c>
      <c r="G31" s="30">
        <f>IF(E31="DISK","DISK",D31-D30)</f>
        <v>0.0017798611111111114</v>
      </c>
      <c r="I31" s="31">
        <v>28</v>
      </c>
      <c r="J31" s="32">
        <f>'Seznam družstev'!B84</f>
        <v>0</v>
      </c>
      <c r="K31" s="33" t="str">
        <f>IF(D170&gt;0,D170,"X")</f>
        <v>X</v>
      </c>
      <c r="L31" s="34">
        <f t="shared" si="0"/>
        <v>0</v>
      </c>
      <c r="N31" s="31">
        <v>28</v>
      </c>
      <c r="O31" s="32" t="str">
        <f>VLOOKUP(N31,'Seznam družstev'!$C$2:$D$183,2,FALSE)</f>
        <v>Schmid Martin</v>
      </c>
      <c r="P31" s="83">
        <f t="shared" si="1"/>
        <v>0.002207175925925926</v>
      </c>
      <c r="Q31" s="34">
        <f t="shared" si="2"/>
        <v>31</v>
      </c>
    </row>
    <row r="32" spans="3:17" ht="13.5" thickBot="1">
      <c r="C32" s="35" t="s">
        <v>2</v>
      </c>
      <c r="D32" s="36">
        <f>IF(OR(E29="DISK",E30="DISK",E31="DISK"),"DISK",D31)</f>
        <v>0.005791550925925926</v>
      </c>
      <c r="E32" s="37"/>
      <c r="F32" s="78"/>
      <c r="G32" s="37"/>
      <c r="I32" s="31">
        <v>29</v>
      </c>
      <c r="J32" s="32">
        <f>'Seznam družstev'!B87</f>
        <v>0</v>
      </c>
      <c r="K32" s="33" t="str">
        <f>IF(D176&gt;0,D176,"X")</f>
        <v>X</v>
      </c>
      <c r="L32" s="34">
        <f t="shared" si="0"/>
        <v>0</v>
      </c>
      <c r="N32" s="31">
        <v>29</v>
      </c>
      <c r="O32" s="32" t="str">
        <f>VLOOKUP(N32,'Seznam družstev'!$C$2:$D$183,2,FALSE)</f>
        <v>Bureš Jan</v>
      </c>
      <c r="P32" s="83">
        <f t="shared" si="1"/>
        <v>0.0024128472222222233</v>
      </c>
      <c r="Q32" s="34">
        <f t="shared" si="2"/>
        <v>38</v>
      </c>
    </row>
    <row r="33" spans="6:17" ht="12.75">
      <c r="F33" s="19"/>
      <c r="I33" s="31">
        <v>30</v>
      </c>
      <c r="J33" s="32">
        <f>'Seznam družstev'!B90</f>
        <v>0</v>
      </c>
      <c r="K33" s="33" t="str">
        <f>IF(D182&gt;0,D182,"X")</f>
        <v>X</v>
      </c>
      <c r="L33" s="34">
        <f t="shared" si="0"/>
        <v>0</v>
      </c>
      <c r="N33" s="31">
        <v>30</v>
      </c>
      <c r="O33" s="32" t="str">
        <f>VLOOKUP(N33,'Seznam družstev'!$C$2:$D$183,2,FALSE)</f>
        <v>Loufková Adéla</v>
      </c>
      <c r="P33" s="83">
        <f t="shared" si="1"/>
        <v>0.002183333333333333</v>
      </c>
      <c r="Q33" s="34">
        <f t="shared" si="2"/>
        <v>29</v>
      </c>
    </row>
    <row r="34" spans="2:17" ht="12.75">
      <c r="B34" s="17" t="s">
        <v>24</v>
      </c>
      <c r="C34" s="17" t="str">
        <f>'Seznam družstev'!B18</f>
        <v>Brno-město B</v>
      </c>
      <c r="D34" s="16" t="s">
        <v>94</v>
      </c>
      <c r="G34" s="16" t="s">
        <v>3</v>
      </c>
      <c r="I34" s="31">
        <v>31</v>
      </c>
      <c r="J34" s="32">
        <f>'Seznam družstev'!B93</f>
        <v>0</v>
      </c>
      <c r="K34" s="33" t="str">
        <f>IF(D188&gt;0,D188,"X")</f>
        <v>X</v>
      </c>
      <c r="L34" s="34">
        <f t="shared" si="0"/>
        <v>0</v>
      </c>
      <c r="N34" s="31">
        <v>31</v>
      </c>
      <c r="O34" s="32" t="str">
        <f>VLOOKUP(N34,'Seznam družstev'!$C$2:$D$183,2,FALSE)</f>
        <v>Burian Radek</v>
      </c>
      <c r="P34" s="83">
        <f t="shared" si="1"/>
        <v>0.0017287037037037037</v>
      </c>
      <c r="Q34" s="34">
        <f t="shared" si="2"/>
        <v>3</v>
      </c>
    </row>
    <row r="35" spans="1:17" ht="12.75">
      <c r="A35" s="19">
        <v>16</v>
      </c>
      <c r="B35" s="17" t="str">
        <f>VLOOKUP(A35,'Seznam družstev'!$C$2:$D$183,2,FALSE)</f>
        <v>Mach Marek</v>
      </c>
      <c r="C35" s="18" t="s">
        <v>0</v>
      </c>
      <c r="D35" s="29">
        <v>0.0021063657407407407</v>
      </c>
      <c r="E35" s="29"/>
      <c r="F35" s="19">
        <f>A35</f>
        <v>16</v>
      </c>
      <c r="G35" s="30">
        <f>IF(E35="DISK","DISK",D35)</f>
        <v>0.0021063657407407407</v>
      </c>
      <c r="I35" s="31">
        <v>32</v>
      </c>
      <c r="J35" s="32">
        <f>'Seznam družstev'!B96</f>
        <v>0</v>
      </c>
      <c r="K35" s="33" t="str">
        <f>IF(D194&gt;0,D194,"X")</f>
        <v>X</v>
      </c>
      <c r="L35" s="34">
        <f t="shared" si="0"/>
        <v>0</v>
      </c>
      <c r="N35" s="31">
        <v>32</v>
      </c>
      <c r="O35" s="32" t="str">
        <f>VLOOKUP(N35,'Seznam družstev'!$C$2:$D$183,2,FALSE)</f>
        <v>Vondrášek Jakub</v>
      </c>
      <c r="P35" s="83">
        <f t="shared" si="1"/>
        <v>0.0019379629629629634</v>
      </c>
      <c r="Q35" s="34">
        <f t="shared" si="2"/>
        <v>16</v>
      </c>
    </row>
    <row r="36" spans="1:17" ht="12.75">
      <c r="A36" s="19">
        <v>17</v>
      </c>
      <c r="B36" s="17" t="str">
        <f>VLOOKUP(A36,'Seznam družstev'!$C$2:$D$183,2,FALSE)</f>
        <v>Suk Tomáš</v>
      </c>
      <c r="C36" s="18" t="s">
        <v>1</v>
      </c>
      <c r="D36" s="29">
        <v>0.004198379629629629</v>
      </c>
      <c r="E36" s="29"/>
      <c r="F36" s="19">
        <f>A36</f>
        <v>17</v>
      </c>
      <c r="G36" s="30">
        <f>IF(E36="DISK","DISK",D36-D35)</f>
        <v>0.0020920138888888885</v>
      </c>
      <c r="I36" s="31">
        <v>33</v>
      </c>
      <c r="J36" s="32">
        <f>'Seznam družstev'!B99</f>
        <v>0</v>
      </c>
      <c r="K36" s="33" t="str">
        <f>IF(D200&gt;0,D200,"X")</f>
        <v>X</v>
      </c>
      <c r="L36" s="34">
        <f t="shared" si="0"/>
        <v>0</v>
      </c>
      <c r="N36" s="31">
        <v>33</v>
      </c>
      <c r="O36" s="32" t="str">
        <f>VLOOKUP(N36,'Seznam družstev'!$C$2:$D$183,2,FALSE)</f>
        <v>Vondrášek Michal</v>
      </c>
      <c r="P36" s="83">
        <f t="shared" si="1"/>
        <v>0.001785416666666666</v>
      </c>
      <c r="Q36" s="34">
        <f t="shared" si="2"/>
        <v>8</v>
      </c>
    </row>
    <row r="37" spans="1:17" ht="13.5" thickBot="1">
      <c r="A37" s="19">
        <v>18</v>
      </c>
      <c r="B37" s="17" t="str">
        <f>VLOOKUP(A37,'Seznam družstev'!$C$2:$D$183,2,FALSE)</f>
        <v>Coufal Vojtěch</v>
      </c>
      <c r="C37" s="18" t="s">
        <v>140</v>
      </c>
      <c r="D37" s="29">
        <v>0.006248263888888889</v>
      </c>
      <c r="E37" s="29"/>
      <c r="F37" s="19">
        <f>A37</f>
        <v>18</v>
      </c>
      <c r="G37" s="30">
        <f>IF(E37="DISK","DISK",D37-D36)</f>
        <v>0.00204988425925926</v>
      </c>
      <c r="I37" s="31">
        <v>34</v>
      </c>
      <c r="J37" s="32">
        <f>'Seznam družstev'!B102</f>
        <v>0</v>
      </c>
      <c r="K37" s="33" t="str">
        <f>IF(D206&gt;0,D206,"X")</f>
        <v>X</v>
      </c>
      <c r="L37" s="34">
        <f t="shared" si="0"/>
        <v>0</v>
      </c>
      <c r="N37" s="31">
        <v>34</v>
      </c>
      <c r="O37" s="32" t="str">
        <f>VLOOKUP(N37,'Seznam družstev'!$C$2:$D$183,2,FALSE)</f>
        <v>Krikl Tomáš</v>
      </c>
      <c r="P37" s="83">
        <f t="shared" si="1"/>
        <v>0.0023311342592592594</v>
      </c>
      <c r="Q37" s="34">
        <f t="shared" si="2"/>
        <v>36</v>
      </c>
    </row>
    <row r="38" spans="3:17" ht="13.5" thickBot="1">
      <c r="C38" s="35" t="s">
        <v>2</v>
      </c>
      <c r="D38" s="36">
        <f>IF(OR(E35="DISK",E36="DISK",E37="DISK"),"DISK",D37)</f>
        <v>0.006248263888888889</v>
      </c>
      <c r="E38" s="37"/>
      <c r="F38" s="78"/>
      <c r="G38" s="37"/>
      <c r="I38" s="31">
        <v>35</v>
      </c>
      <c r="J38" s="32">
        <f>'Seznam družstev'!B105</f>
        <v>0</v>
      </c>
      <c r="K38" s="33" t="str">
        <f>IF(D212&gt;0,D212,"X")</f>
        <v>X</v>
      </c>
      <c r="L38" s="34">
        <f t="shared" si="0"/>
        <v>0</v>
      </c>
      <c r="N38" s="31">
        <v>35</v>
      </c>
      <c r="O38" s="32" t="str">
        <f>VLOOKUP(N38,'Seznam družstev'!$C$2:$D$183,2,FALSE)</f>
        <v>Dohnalík Jiří</v>
      </c>
      <c r="P38" s="83">
        <f t="shared" si="1"/>
        <v>0.0019024305555555548</v>
      </c>
      <c r="Q38" s="34">
        <f t="shared" si="2"/>
        <v>13</v>
      </c>
    </row>
    <row r="39" spans="6:17" ht="12.75">
      <c r="F39" s="19"/>
      <c r="I39" s="31">
        <v>36</v>
      </c>
      <c r="J39" s="32">
        <f>'Seznam družstev'!B108</f>
        <v>0</v>
      </c>
      <c r="K39" s="33" t="str">
        <f>IF(D218&gt;0,D218,"X")</f>
        <v>X</v>
      </c>
      <c r="L39" s="34">
        <f t="shared" si="0"/>
        <v>0</v>
      </c>
      <c r="N39" s="31">
        <v>36</v>
      </c>
      <c r="O39" s="32" t="str">
        <f>VLOOKUP(N39,'Seznam družstev'!$C$2:$D$183,2,FALSE)</f>
        <v>Molek Lukáš</v>
      </c>
      <c r="P39" s="83">
        <f t="shared" si="1"/>
        <v>0.0019679398148148156</v>
      </c>
      <c r="Q39" s="34">
        <f t="shared" si="2"/>
        <v>19</v>
      </c>
    </row>
    <row r="40" spans="2:17" ht="12.75">
      <c r="B40" s="17" t="s">
        <v>25</v>
      </c>
      <c r="C40" s="17" t="str">
        <f>'Seznam družstev'!B21</f>
        <v>Klatovy</v>
      </c>
      <c r="D40" s="16" t="s">
        <v>94</v>
      </c>
      <c r="G40" s="16" t="s">
        <v>3</v>
      </c>
      <c r="I40" s="31">
        <v>37</v>
      </c>
      <c r="J40" s="32">
        <f>'Seznam družstev'!B111</f>
        <v>0</v>
      </c>
      <c r="K40" s="33" t="str">
        <f>IF(D224&gt;0,D224,"X")</f>
        <v>X</v>
      </c>
      <c r="L40" s="34">
        <f t="shared" si="0"/>
        <v>0</v>
      </c>
      <c r="N40" s="31">
        <v>37</v>
      </c>
      <c r="O40" s="32" t="str">
        <f>VLOOKUP(N40,'Seznam družstev'!$C$2:$D$183,2,FALSE)</f>
        <v>Pernica Martin</v>
      </c>
      <c r="P40" s="83">
        <f t="shared" si="1"/>
        <v>0.0019415509259259258</v>
      </c>
      <c r="Q40" s="34">
        <f t="shared" si="2"/>
        <v>17</v>
      </c>
    </row>
    <row r="41" spans="1:17" ht="12.75">
      <c r="A41" s="19">
        <v>19</v>
      </c>
      <c r="B41" s="17" t="str">
        <f>VLOOKUP(A41,'Seznam družstev'!$C$2:$D$183,2,FALSE)</f>
        <v>Procházka Štěpán</v>
      </c>
      <c r="C41" s="18" t="s">
        <v>0</v>
      </c>
      <c r="D41" s="29">
        <v>0.001876388888888889</v>
      </c>
      <c r="E41" s="29"/>
      <c r="F41" s="19">
        <f>A41</f>
        <v>19</v>
      </c>
      <c r="G41" s="30">
        <f>IF(E41="DISK","DISK",D41)</f>
        <v>0.001876388888888889</v>
      </c>
      <c r="I41" s="31">
        <v>38</v>
      </c>
      <c r="J41" s="32">
        <f>'Seznam družstev'!B114</f>
        <v>0</v>
      </c>
      <c r="K41" s="33" t="str">
        <f>IF(D230&gt;0,D230,"X")</f>
        <v>X</v>
      </c>
      <c r="L41" s="34">
        <f t="shared" si="0"/>
        <v>0</v>
      </c>
      <c r="N41" s="31">
        <v>38</v>
      </c>
      <c r="O41" s="32" t="str">
        <f>VLOOKUP(N41,'Seznam družstev'!$C$2:$D$183,2,FALSE)</f>
        <v>Fojt Daniel</v>
      </c>
      <c r="P41" s="83">
        <f t="shared" si="1"/>
        <v>0.0022045138888888895</v>
      </c>
      <c r="Q41" s="34">
        <f t="shared" si="2"/>
        <v>30</v>
      </c>
    </row>
    <row r="42" spans="1:17" ht="12.75">
      <c r="A42" s="19">
        <v>21</v>
      </c>
      <c r="B42" s="17" t="str">
        <f>VLOOKUP(A42,'Seznam družstev'!$C$2:$D$183,2,FALSE)</f>
        <v>Bytel Radek</v>
      </c>
      <c r="C42" s="18" t="s">
        <v>1</v>
      </c>
      <c r="D42" s="29">
        <v>0.004046527777777778</v>
      </c>
      <c r="E42" s="29"/>
      <c r="F42" s="19">
        <f>A42</f>
        <v>21</v>
      </c>
      <c r="G42" s="30">
        <f>IF(E42="DISK","DISK",D42-D41)</f>
        <v>0.002170138888888889</v>
      </c>
      <c r="I42" s="31">
        <v>39</v>
      </c>
      <c r="J42" s="32">
        <f>'Seznam družstev'!B117</f>
        <v>0</v>
      </c>
      <c r="K42" s="33" t="str">
        <f>IF(D236&gt;0,D236,"X")</f>
        <v>X</v>
      </c>
      <c r="L42" s="34">
        <f t="shared" si="0"/>
        <v>0</v>
      </c>
      <c r="N42" s="31">
        <v>39</v>
      </c>
      <c r="O42" s="32" t="str">
        <f>VLOOKUP(N42,'Seznam družstev'!$C$2:$D$183,2,FALSE)</f>
        <v>Henzel Stanislav</v>
      </c>
      <c r="P42" s="83">
        <f t="shared" si="1"/>
        <v>0.0023305555555555545</v>
      </c>
      <c r="Q42" s="34">
        <f t="shared" si="2"/>
        <v>35</v>
      </c>
    </row>
    <row r="43" spans="1:17" ht="13.5" thickBot="1">
      <c r="A43" s="19">
        <v>20</v>
      </c>
      <c r="B43" s="17" t="str">
        <f>VLOOKUP(A43,'Seznam družstev'!$C$2:$D$183,2,FALSE)</f>
        <v>Baierl Jonáš</v>
      </c>
      <c r="C43" s="18" t="s">
        <v>140</v>
      </c>
      <c r="D43" s="29">
        <v>0.0062550925925925925</v>
      </c>
      <c r="E43" s="29"/>
      <c r="F43" s="19">
        <f>A43</f>
        <v>20</v>
      </c>
      <c r="G43" s="30">
        <f>IF(E43="DISK","DISK",D43-D42)</f>
        <v>0.0022085648148148142</v>
      </c>
      <c r="I43" s="31">
        <v>40</v>
      </c>
      <c r="J43" s="32">
        <f>'Seznam družstev'!B120</f>
        <v>0</v>
      </c>
      <c r="K43" s="33" t="str">
        <f>IF(D242&gt;0,D242,"X")</f>
        <v>X</v>
      </c>
      <c r="L43" s="34">
        <f t="shared" si="0"/>
        <v>0</v>
      </c>
      <c r="N43" s="31">
        <v>40</v>
      </c>
      <c r="O43" s="32">
        <f>VLOOKUP(N43,'Seznam družstev'!$C$2:$D$183,2,FALSE)</f>
        <v>0</v>
      </c>
      <c r="P43" s="83" t="str">
        <f t="shared" si="1"/>
        <v>X</v>
      </c>
      <c r="Q43" s="34">
        <f t="shared" si="2"/>
        <v>0</v>
      </c>
    </row>
    <row r="44" spans="3:17" ht="13.5" thickBot="1">
      <c r="C44" s="35" t="s">
        <v>2</v>
      </c>
      <c r="D44" s="36">
        <f>IF(OR(E41="DISK",E42="DISK",E43="DISK"),"DISK",D43)</f>
        <v>0.0062550925925925925</v>
      </c>
      <c r="E44" s="37"/>
      <c r="F44" s="78"/>
      <c r="G44" s="37"/>
      <c r="I44" s="31">
        <v>41</v>
      </c>
      <c r="J44" s="32">
        <f>'Seznam družstev'!B123</f>
        <v>0</v>
      </c>
      <c r="K44" s="33" t="str">
        <f>IF(D248&gt;0,D248,"X")</f>
        <v>X</v>
      </c>
      <c r="L44" s="34">
        <f t="shared" si="0"/>
        <v>0</v>
      </c>
      <c r="N44" s="31">
        <v>41</v>
      </c>
      <c r="O44" s="32">
        <f>VLOOKUP(N44,'Seznam družstev'!$C$2:$D$183,2,FALSE)</f>
        <v>0</v>
      </c>
      <c r="P44" s="83" t="str">
        <f t="shared" si="1"/>
        <v>X</v>
      </c>
      <c r="Q44" s="34">
        <f t="shared" si="2"/>
        <v>0</v>
      </c>
    </row>
    <row r="45" spans="6:17" ht="12.75">
      <c r="F45" s="19"/>
      <c r="I45" s="31">
        <v>42</v>
      </c>
      <c r="J45" s="32">
        <f>'Seznam družstev'!B126</f>
        <v>0</v>
      </c>
      <c r="K45" s="33" t="str">
        <f>IF(D254&gt;0,D254,"X")</f>
        <v>X</v>
      </c>
      <c r="L45" s="34">
        <f t="shared" si="0"/>
        <v>0</v>
      </c>
      <c r="N45" s="31">
        <v>42</v>
      </c>
      <c r="O45" s="32">
        <f>VLOOKUP(N45,'Seznam družstev'!$C$2:$D$183,2,FALSE)</f>
        <v>0</v>
      </c>
      <c r="P45" s="83" t="str">
        <f t="shared" si="1"/>
        <v>X</v>
      </c>
      <c r="Q45" s="34">
        <f t="shared" si="2"/>
        <v>0</v>
      </c>
    </row>
    <row r="46" spans="2:17" ht="12.75">
      <c r="B46" s="17" t="s">
        <v>26</v>
      </c>
      <c r="C46" s="17" t="str">
        <f>'Seznam družstev'!B24</f>
        <v>Brno - střed</v>
      </c>
      <c r="D46" s="16" t="s">
        <v>94</v>
      </c>
      <c r="G46" s="16" t="s">
        <v>3</v>
      </c>
      <c r="I46" s="31">
        <v>43</v>
      </c>
      <c r="J46" s="32">
        <f>'Seznam družstev'!B129</f>
        <v>0</v>
      </c>
      <c r="K46" s="33" t="str">
        <f>IF(D260&gt;0,D260,"X")</f>
        <v>X</v>
      </c>
      <c r="L46" s="34">
        <f t="shared" si="0"/>
        <v>0</v>
      </c>
      <c r="N46" s="31">
        <v>43</v>
      </c>
      <c r="O46" s="32">
        <f>VLOOKUP(N46,'Seznam družstev'!$C$2:$D$183,2,FALSE)</f>
        <v>0</v>
      </c>
      <c r="P46" s="83" t="str">
        <f t="shared" si="1"/>
        <v>X</v>
      </c>
      <c r="Q46" s="34">
        <f t="shared" si="2"/>
        <v>0</v>
      </c>
    </row>
    <row r="47" spans="1:17" ht="12.75">
      <c r="A47" s="19">
        <v>24</v>
      </c>
      <c r="B47" s="17" t="str">
        <f>VLOOKUP(A47,'Seznam družstev'!$C$2:$D$183,2,FALSE)</f>
        <v>Macek David</v>
      </c>
      <c r="C47" s="18" t="s">
        <v>0</v>
      </c>
      <c r="D47" s="29">
        <v>0.0018881944444444443</v>
      </c>
      <c r="E47" s="29"/>
      <c r="F47" s="19">
        <f>A47</f>
        <v>24</v>
      </c>
      <c r="G47" s="30">
        <f>IF(E47="DISK","DISK",D47)</f>
        <v>0.0018881944444444443</v>
      </c>
      <c r="I47" s="31">
        <v>44</v>
      </c>
      <c r="J47" s="32">
        <f>'Seznam družstev'!B132</f>
        <v>0</v>
      </c>
      <c r="K47" s="33" t="str">
        <f>IF(D266&gt;0,D266,"X")</f>
        <v>X</v>
      </c>
      <c r="L47" s="34">
        <f t="shared" si="0"/>
        <v>0</v>
      </c>
      <c r="N47" s="31">
        <v>44</v>
      </c>
      <c r="O47" s="32">
        <f>VLOOKUP(N47,'Seznam družstev'!$C$2:$D$183,2,FALSE)</f>
        <v>0</v>
      </c>
      <c r="P47" s="83" t="str">
        <f t="shared" si="1"/>
        <v>X</v>
      </c>
      <c r="Q47" s="34">
        <f t="shared" si="2"/>
        <v>0</v>
      </c>
    </row>
    <row r="48" spans="1:17" ht="12.75">
      <c r="A48" s="19">
        <v>23</v>
      </c>
      <c r="B48" s="17" t="str">
        <f>VLOOKUP(A48,'Seznam družstev'!$C$2:$D$183,2,FALSE)</f>
        <v>Kaš Jakub</v>
      </c>
      <c r="C48" s="18" t="s">
        <v>1</v>
      </c>
      <c r="D48" s="29">
        <v>0.003781712962962963</v>
      </c>
      <c r="E48" s="29"/>
      <c r="F48" s="19">
        <f>A48</f>
        <v>23</v>
      </c>
      <c r="G48" s="30">
        <f>IF(E48="DISK","DISK",D48-D47)</f>
        <v>0.0018935185185185186</v>
      </c>
      <c r="I48" s="31">
        <v>45</v>
      </c>
      <c r="J48" s="32">
        <f>'Seznam družstev'!B135</f>
        <v>0</v>
      </c>
      <c r="K48" s="33" t="str">
        <f>IF(D272&gt;0,D272,"X")</f>
        <v>X</v>
      </c>
      <c r="L48" s="34">
        <f t="shared" si="0"/>
        <v>0</v>
      </c>
      <c r="N48" s="31">
        <v>45</v>
      </c>
      <c r="O48" s="32">
        <f>VLOOKUP(N48,'Seznam družstev'!$C$2:$D$183,2,FALSE)</f>
        <v>0</v>
      </c>
      <c r="P48" s="83" t="str">
        <f t="shared" si="1"/>
        <v>X</v>
      </c>
      <c r="Q48" s="34">
        <f t="shared" si="2"/>
        <v>0</v>
      </c>
    </row>
    <row r="49" spans="1:17" ht="13.5" thickBot="1">
      <c r="A49" s="19">
        <v>22</v>
      </c>
      <c r="B49" s="17" t="str">
        <f>VLOOKUP(A49,'Seznam družstev'!$C$2:$D$183,2,FALSE)</f>
        <v>Piňos Jakub</v>
      </c>
      <c r="C49" s="18" t="s">
        <v>140</v>
      </c>
      <c r="D49" s="29">
        <v>0.005468634259259259</v>
      </c>
      <c r="E49" s="29"/>
      <c r="F49" s="19">
        <f>A49</f>
        <v>22</v>
      </c>
      <c r="G49" s="30">
        <f>IF(E49="DISK","DISK",D49-D48)</f>
        <v>0.0016869212962962962</v>
      </c>
      <c r="I49" s="31">
        <v>46</v>
      </c>
      <c r="J49" s="32">
        <f>'Seznam družstev'!B138</f>
        <v>0</v>
      </c>
      <c r="K49" s="33" t="str">
        <f>IF(D278&gt;0,D278,"X")</f>
        <v>X</v>
      </c>
      <c r="L49" s="34">
        <f t="shared" si="0"/>
        <v>0</v>
      </c>
      <c r="N49" s="31">
        <v>46</v>
      </c>
      <c r="O49" s="32">
        <f>VLOOKUP(N49,'Seznam družstev'!$C$2:$D$183,2,FALSE)</f>
        <v>0</v>
      </c>
      <c r="P49" s="83" t="str">
        <f t="shared" si="1"/>
        <v>X</v>
      </c>
      <c r="Q49" s="34">
        <f t="shared" si="2"/>
        <v>0</v>
      </c>
    </row>
    <row r="50" spans="3:17" ht="13.5" thickBot="1">
      <c r="C50" s="35" t="s">
        <v>2</v>
      </c>
      <c r="D50" s="36">
        <f>IF(OR(E47="DISK",E48="DISK",E49="DISK"),"DISK",D49)</f>
        <v>0.005468634259259259</v>
      </c>
      <c r="E50" s="37"/>
      <c r="F50" s="78"/>
      <c r="G50" s="37"/>
      <c r="I50" s="31">
        <v>47</v>
      </c>
      <c r="J50" s="32">
        <f>'Seznam družstev'!B141</f>
        <v>0</v>
      </c>
      <c r="K50" s="33" t="str">
        <f>IF(D284&gt;0,D284,"X")</f>
        <v>X</v>
      </c>
      <c r="L50" s="34">
        <f t="shared" si="0"/>
        <v>0</v>
      </c>
      <c r="N50" s="31">
        <v>47</v>
      </c>
      <c r="O50" s="32">
        <f>VLOOKUP(N50,'Seznam družstev'!$C$2:$D$183,2,FALSE)</f>
        <v>0</v>
      </c>
      <c r="P50" s="83" t="str">
        <f t="shared" si="1"/>
        <v>X</v>
      </c>
      <c r="Q50" s="34">
        <f t="shared" si="2"/>
        <v>0</v>
      </c>
    </row>
    <row r="51" spans="6:17" ht="12.75">
      <c r="F51" s="19"/>
      <c r="I51" s="31">
        <v>48</v>
      </c>
      <c r="J51" s="32">
        <f>'Seznam družstev'!B144</f>
        <v>0</v>
      </c>
      <c r="K51" s="33" t="str">
        <f>IF(D290&gt;0,D290,"X")</f>
        <v>X</v>
      </c>
      <c r="L51" s="34">
        <f t="shared" si="0"/>
        <v>0</v>
      </c>
      <c r="N51" s="31">
        <v>48</v>
      </c>
      <c r="O51" s="32">
        <f>VLOOKUP(N51,'Seznam družstev'!$C$2:$D$183,2,FALSE)</f>
        <v>0</v>
      </c>
      <c r="P51" s="83" t="str">
        <f t="shared" si="1"/>
        <v>X</v>
      </c>
      <c r="Q51" s="34">
        <f t="shared" si="2"/>
        <v>0</v>
      </c>
    </row>
    <row r="52" spans="2:17" ht="12.75">
      <c r="B52" s="17" t="s">
        <v>27</v>
      </c>
      <c r="C52" s="17" t="str">
        <f>'Seznam družstev'!B27</f>
        <v>Karlovy Vary A</v>
      </c>
      <c r="D52" s="16" t="s">
        <v>94</v>
      </c>
      <c r="G52" s="16" t="s">
        <v>3</v>
      </c>
      <c r="I52" s="31">
        <v>49</v>
      </c>
      <c r="J52" s="32">
        <f>'Seznam družstev'!B147</f>
        <v>0</v>
      </c>
      <c r="K52" s="33" t="str">
        <f>IF(D296&gt;0,D296,"X")</f>
        <v>X</v>
      </c>
      <c r="L52" s="34">
        <f t="shared" si="0"/>
        <v>0</v>
      </c>
      <c r="N52" s="31">
        <v>49</v>
      </c>
      <c r="O52" s="32">
        <f>VLOOKUP(N52,'Seznam družstev'!$C$2:$D$183,2,FALSE)</f>
        <v>0</v>
      </c>
      <c r="P52" s="83" t="str">
        <f t="shared" si="1"/>
        <v>X</v>
      </c>
      <c r="Q52" s="34">
        <f t="shared" si="2"/>
        <v>0</v>
      </c>
    </row>
    <row r="53" spans="1:17" ht="12.75">
      <c r="A53" s="19">
        <v>25</v>
      </c>
      <c r="B53" s="17" t="str">
        <f>VLOOKUP(A53,'Seznam družstev'!$C$2:$D$183,2,FALSE)</f>
        <v>Tesaš Lukáš</v>
      </c>
      <c r="C53" s="18" t="s">
        <v>0</v>
      </c>
      <c r="D53" s="29">
        <v>0.001767361111111111</v>
      </c>
      <c r="E53" s="29"/>
      <c r="F53" s="19">
        <f>A53</f>
        <v>25</v>
      </c>
      <c r="G53" s="30">
        <f>IF(E53="DISK","DISK",D53)</f>
        <v>0.001767361111111111</v>
      </c>
      <c r="I53" s="31">
        <v>50</v>
      </c>
      <c r="J53" s="32">
        <f>'Seznam družstev'!B150</f>
        <v>0</v>
      </c>
      <c r="K53" s="33" t="str">
        <f>IF(D302&gt;0,D302,"X")</f>
        <v>X</v>
      </c>
      <c r="L53" s="34">
        <f t="shared" si="0"/>
        <v>0</v>
      </c>
      <c r="N53" s="31">
        <v>50</v>
      </c>
      <c r="O53" s="32">
        <f>VLOOKUP(N53,'Seznam družstev'!$C$2:$D$183,2,FALSE)</f>
        <v>0</v>
      </c>
      <c r="P53" s="83" t="str">
        <f t="shared" si="1"/>
        <v>X</v>
      </c>
      <c r="Q53" s="34">
        <f t="shared" si="2"/>
        <v>0</v>
      </c>
    </row>
    <row r="54" spans="1:17" ht="12.75">
      <c r="A54" s="19">
        <v>27</v>
      </c>
      <c r="B54" s="17" t="str">
        <f>VLOOKUP(A54,'Seznam družstev'!$C$2:$D$183,2,FALSE)</f>
        <v>Tesař Vojtěch</v>
      </c>
      <c r="C54" s="18" t="s">
        <v>1</v>
      </c>
      <c r="D54" s="29">
        <v>0.003763888888888889</v>
      </c>
      <c r="E54" s="29"/>
      <c r="F54" s="19">
        <f>A54</f>
        <v>27</v>
      </c>
      <c r="G54" s="30">
        <f>IF(E54="DISK","DISK",D54-D53)</f>
        <v>0.001996527777777778</v>
      </c>
      <c r="I54" s="31">
        <v>51</v>
      </c>
      <c r="J54" s="32">
        <f>'Seznam družstev'!B153</f>
        <v>0</v>
      </c>
      <c r="K54" s="33" t="str">
        <f>IF(D308&gt;0,D308,"X")</f>
        <v>X</v>
      </c>
      <c r="L54" s="34">
        <f t="shared" si="0"/>
        <v>0</v>
      </c>
      <c r="N54" s="31">
        <v>51</v>
      </c>
      <c r="O54" s="32">
        <f>VLOOKUP(N54,'Seznam družstev'!$C$2:$D$183,2,FALSE)</f>
        <v>0</v>
      </c>
      <c r="P54" s="83" t="str">
        <f t="shared" si="1"/>
        <v>X</v>
      </c>
      <c r="Q54" s="34">
        <f t="shared" si="2"/>
        <v>0</v>
      </c>
    </row>
    <row r="55" spans="1:17" ht="13.5" thickBot="1">
      <c r="A55" s="19">
        <v>26</v>
      </c>
      <c r="B55" s="17" t="str">
        <f>VLOOKUP(A55,'Seznam družstev'!$C$2:$D$183,2,FALSE)</f>
        <v>Tesař Ondřej</v>
      </c>
      <c r="C55" s="18" t="s">
        <v>140</v>
      </c>
      <c r="D55" s="29">
        <v>0.005503472222222222</v>
      </c>
      <c r="E55" s="29"/>
      <c r="F55" s="19">
        <f>A55</f>
        <v>26</v>
      </c>
      <c r="G55" s="30">
        <f>IF(E55="DISK","DISK",D55-D54)</f>
        <v>0.001739583333333333</v>
      </c>
      <c r="I55" s="31">
        <v>52</v>
      </c>
      <c r="J55" s="32">
        <f>'Seznam družstev'!B156</f>
        <v>0</v>
      </c>
      <c r="K55" s="33" t="str">
        <f>IF(D314&gt;0,D314,"X")</f>
        <v>X</v>
      </c>
      <c r="L55" s="34">
        <f t="shared" si="0"/>
        <v>0</v>
      </c>
      <c r="N55" s="31">
        <v>52</v>
      </c>
      <c r="O55" s="32">
        <f>VLOOKUP(N55,'Seznam družstev'!$C$2:$D$183,2,FALSE)</f>
        <v>0</v>
      </c>
      <c r="P55" s="83" t="str">
        <f t="shared" si="1"/>
        <v>X</v>
      </c>
      <c r="Q55" s="34">
        <f t="shared" si="2"/>
        <v>0</v>
      </c>
    </row>
    <row r="56" spans="3:17" ht="13.5" thickBot="1">
      <c r="C56" s="35" t="s">
        <v>2</v>
      </c>
      <c r="D56" s="36">
        <f>IF(OR(E53="DISK",E54="DISK",E55="DISK"),"DISK",D55)</f>
        <v>0.005503472222222222</v>
      </c>
      <c r="E56" s="37"/>
      <c r="F56" s="78"/>
      <c r="G56" s="37"/>
      <c r="I56" s="31">
        <v>53</v>
      </c>
      <c r="J56" s="32">
        <f>'Seznam družstev'!B159</f>
        <v>0</v>
      </c>
      <c r="K56" s="33" t="str">
        <f>IF(D320&gt;0,D320,"X")</f>
        <v>X</v>
      </c>
      <c r="L56" s="34">
        <f t="shared" si="0"/>
        <v>0</v>
      </c>
      <c r="N56" s="31">
        <v>53</v>
      </c>
      <c r="O56" s="32">
        <f>VLOOKUP(N56,'Seznam družstev'!$C$2:$D$183,2,FALSE)</f>
        <v>0</v>
      </c>
      <c r="P56" s="83" t="str">
        <f t="shared" si="1"/>
        <v>X</v>
      </c>
      <c r="Q56" s="34">
        <f t="shared" si="2"/>
        <v>0</v>
      </c>
    </row>
    <row r="57" spans="6:17" ht="12.75">
      <c r="F57" s="19"/>
      <c r="I57" s="31">
        <v>54</v>
      </c>
      <c r="J57" s="32">
        <f>'Seznam družstev'!B162</f>
        <v>0</v>
      </c>
      <c r="K57" s="33" t="str">
        <f>IF(D326&gt;0,D326,"X")</f>
        <v>X</v>
      </c>
      <c r="L57" s="34">
        <f t="shared" si="0"/>
        <v>0</v>
      </c>
      <c r="N57" s="31">
        <v>54</v>
      </c>
      <c r="O57" s="32">
        <f>VLOOKUP(N57,'Seznam družstev'!$C$2:$D$183,2,FALSE)</f>
        <v>0</v>
      </c>
      <c r="P57" s="83" t="str">
        <f t="shared" si="1"/>
        <v>X</v>
      </c>
      <c r="Q57" s="34">
        <f t="shared" si="2"/>
        <v>0</v>
      </c>
    </row>
    <row r="58" spans="2:17" ht="12.75">
      <c r="B58" s="17" t="s">
        <v>28</v>
      </c>
      <c r="C58" s="17" t="str">
        <f>'Seznam družstev'!B30</f>
        <v>Karlovy Vary B</v>
      </c>
      <c r="D58" s="16" t="s">
        <v>94</v>
      </c>
      <c r="G58" s="16" t="s">
        <v>3</v>
      </c>
      <c r="I58" s="31">
        <v>55</v>
      </c>
      <c r="J58" s="32">
        <f>'Seznam družstev'!B165</f>
        <v>0</v>
      </c>
      <c r="K58" s="33" t="str">
        <f>IF(D332&gt;0,D332,"X")</f>
        <v>X</v>
      </c>
      <c r="L58" s="34">
        <f t="shared" si="0"/>
        <v>0</v>
      </c>
      <c r="N58" s="31">
        <v>55</v>
      </c>
      <c r="O58" s="32">
        <f>VLOOKUP(N58,'Seznam družstev'!$C$2:$D$183,2,FALSE)</f>
        <v>0</v>
      </c>
      <c r="P58" s="83" t="str">
        <f t="shared" si="1"/>
        <v>X</v>
      </c>
      <c r="Q58" s="34">
        <f t="shared" si="2"/>
        <v>0</v>
      </c>
    </row>
    <row r="59" spans="1:17" ht="12.75">
      <c r="A59" s="19">
        <v>28</v>
      </c>
      <c r="B59" s="17" t="str">
        <f>VLOOKUP(A59,'Seznam družstev'!$C$2:$D$183,2,FALSE)</f>
        <v>Schmid Martin</v>
      </c>
      <c r="C59" s="18" t="s">
        <v>0</v>
      </c>
      <c r="D59" s="29">
        <v>0.002207175925925926</v>
      </c>
      <c r="E59" s="29"/>
      <c r="F59" s="19">
        <f>A59</f>
        <v>28</v>
      </c>
      <c r="G59" s="30">
        <f>IF(E59="DISK","DISK",D59)</f>
        <v>0.002207175925925926</v>
      </c>
      <c r="I59" s="31">
        <v>56</v>
      </c>
      <c r="J59" s="32">
        <f>'Seznam družstev'!B168</f>
        <v>0</v>
      </c>
      <c r="K59" s="33" t="str">
        <f>IF(D338&gt;0,D338,"X")</f>
        <v>X</v>
      </c>
      <c r="L59" s="34">
        <f t="shared" si="0"/>
        <v>0</v>
      </c>
      <c r="N59" s="31">
        <v>56</v>
      </c>
      <c r="O59" s="32">
        <f>VLOOKUP(N59,'Seznam družstev'!$C$2:$D$183,2,FALSE)</f>
        <v>0</v>
      </c>
      <c r="P59" s="83" t="str">
        <f t="shared" si="1"/>
        <v>X</v>
      </c>
      <c r="Q59" s="34">
        <f t="shared" si="2"/>
        <v>0</v>
      </c>
    </row>
    <row r="60" spans="1:17" ht="12.75">
      <c r="A60" s="19">
        <v>30</v>
      </c>
      <c r="B60" s="17" t="str">
        <f>VLOOKUP(A60,'Seznam družstev'!$C$2:$D$183,2,FALSE)</f>
        <v>Loufková Adéla</v>
      </c>
      <c r="C60" s="18" t="s">
        <v>1</v>
      </c>
      <c r="D60" s="29">
        <v>0.004390509259259259</v>
      </c>
      <c r="E60" s="29"/>
      <c r="F60" s="19">
        <f>A60</f>
        <v>30</v>
      </c>
      <c r="G60" s="30">
        <f>IF(E60="DISK","DISK",D60-D59)</f>
        <v>0.002183333333333333</v>
      </c>
      <c r="I60" s="31">
        <v>57</v>
      </c>
      <c r="J60" s="32">
        <f>'Seznam družstev'!B171</f>
        <v>0</v>
      </c>
      <c r="K60" s="33" t="str">
        <f>IF(D344&gt;0,D344,"X")</f>
        <v>X</v>
      </c>
      <c r="L60" s="34">
        <f t="shared" si="0"/>
        <v>0</v>
      </c>
      <c r="N60" s="31">
        <v>57</v>
      </c>
      <c r="O60" s="32">
        <f>VLOOKUP(N60,'Seznam družstev'!$C$2:$D$183,2,FALSE)</f>
        <v>0</v>
      </c>
      <c r="P60" s="83" t="str">
        <f t="shared" si="1"/>
        <v>X</v>
      </c>
      <c r="Q60" s="34">
        <f t="shared" si="2"/>
        <v>0</v>
      </c>
    </row>
    <row r="61" spans="1:17" ht="13.5" thickBot="1">
      <c r="A61" s="19">
        <v>29</v>
      </c>
      <c r="B61" s="17" t="str">
        <f>VLOOKUP(A61,'Seznam družstev'!$C$2:$D$183,2,FALSE)</f>
        <v>Bureš Jan</v>
      </c>
      <c r="C61" s="18" t="s">
        <v>140</v>
      </c>
      <c r="D61" s="29">
        <v>0.006803356481481482</v>
      </c>
      <c r="E61" s="29"/>
      <c r="F61" s="19">
        <f>A61</f>
        <v>29</v>
      </c>
      <c r="G61" s="30">
        <f>IF(E61="DISK","DISK",D61-D60)</f>
        <v>0.0024128472222222233</v>
      </c>
      <c r="I61" s="31">
        <v>58</v>
      </c>
      <c r="J61" s="32">
        <f>'Seznam družstev'!B174</f>
        <v>0</v>
      </c>
      <c r="K61" s="33" t="str">
        <f>IF(D350&gt;0,D350,"X")</f>
        <v>X</v>
      </c>
      <c r="L61" s="34">
        <f t="shared" si="0"/>
        <v>0</v>
      </c>
      <c r="N61" s="31">
        <v>58</v>
      </c>
      <c r="O61" s="32">
        <f>VLOOKUP(N61,'Seznam družstev'!$C$2:$D$183,2,FALSE)</f>
        <v>0</v>
      </c>
      <c r="P61" s="83" t="str">
        <f t="shared" si="1"/>
        <v>X</v>
      </c>
      <c r="Q61" s="34">
        <f t="shared" si="2"/>
        <v>0</v>
      </c>
    </row>
    <row r="62" spans="3:17" ht="13.5" thickBot="1">
      <c r="C62" s="35" t="s">
        <v>2</v>
      </c>
      <c r="D62" s="36">
        <f>IF(OR(E59="DISK",E60="DISK",E61="DISK"),"DISK",D61)</f>
        <v>0.006803356481481482</v>
      </c>
      <c r="E62" s="37"/>
      <c r="F62" s="78"/>
      <c r="G62" s="37"/>
      <c r="I62" s="31">
        <v>59</v>
      </c>
      <c r="J62" s="32">
        <f>'Seznam družstev'!B177</f>
        <v>0</v>
      </c>
      <c r="K62" s="33" t="str">
        <f>IF(D356&gt;0,D356,"X")</f>
        <v>X</v>
      </c>
      <c r="L62" s="34">
        <f t="shared" si="0"/>
        <v>0</v>
      </c>
      <c r="N62" s="31">
        <v>59</v>
      </c>
      <c r="O62" s="32">
        <f>VLOOKUP(N62,'Seznam družstev'!$C$2:$D$183,2,FALSE)</f>
        <v>0</v>
      </c>
      <c r="P62" s="83" t="str">
        <f t="shared" si="1"/>
        <v>X</v>
      </c>
      <c r="Q62" s="34">
        <f t="shared" si="2"/>
        <v>0</v>
      </c>
    </row>
    <row r="63" spans="6:17" ht="13.5" thickBot="1">
      <c r="F63" s="19"/>
      <c r="I63" s="38">
        <v>60</v>
      </c>
      <c r="J63" s="39">
        <f>'Seznam družstev'!B180</f>
        <v>0</v>
      </c>
      <c r="K63" s="40" t="str">
        <f>IF(D362&gt;0,D362,"X")</f>
        <v>X</v>
      </c>
      <c r="L63" s="41">
        <f t="shared" si="0"/>
        <v>0</v>
      </c>
      <c r="N63" s="31">
        <v>60</v>
      </c>
      <c r="O63" s="32">
        <f>VLOOKUP(N63,'Seznam družstev'!$C$2:$D$183,2,FALSE)</f>
        <v>0</v>
      </c>
      <c r="P63" s="83" t="str">
        <f t="shared" si="1"/>
        <v>X</v>
      </c>
      <c r="Q63" s="34">
        <f t="shared" si="2"/>
        <v>0</v>
      </c>
    </row>
    <row r="64" spans="2:17" ht="12.75">
      <c r="B64" s="17" t="s">
        <v>29</v>
      </c>
      <c r="C64" s="17" t="str">
        <f>'Seznam družstev'!B33</f>
        <v>Blansko A</v>
      </c>
      <c r="D64" s="16" t="s">
        <v>94</v>
      </c>
      <c r="G64" s="16" t="s">
        <v>3</v>
      </c>
      <c r="N64" s="31">
        <v>61</v>
      </c>
      <c r="O64" s="32">
        <f>VLOOKUP(N64,'Seznam družstev'!$C$2:$D$183,2,FALSE)</f>
        <v>0</v>
      </c>
      <c r="P64" s="83" t="str">
        <f t="shared" si="1"/>
        <v>X</v>
      </c>
      <c r="Q64" s="34">
        <f t="shared" si="2"/>
        <v>0</v>
      </c>
    </row>
    <row r="65" spans="1:17" ht="12.75">
      <c r="A65" s="19">
        <v>31</v>
      </c>
      <c r="B65" s="17" t="str">
        <f>VLOOKUP(A65,'Seznam družstev'!$C$2:$D$183,2,FALSE)</f>
        <v>Burian Radek</v>
      </c>
      <c r="C65" s="18" t="s">
        <v>0</v>
      </c>
      <c r="D65" s="29">
        <v>0.0017287037037037037</v>
      </c>
      <c r="E65" s="29"/>
      <c r="F65" s="19">
        <f>A65</f>
        <v>31</v>
      </c>
      <c r="G65" s="30">
        <f>IF(E65="DISK","DISK",D65)</f>
        <v>0.0017287037037037037</v>
      </c>
      <c r="N65" s="31">
        <v>62</v>
      </c>
      <c r="O65" s="32">
        <f>VLOOKUP(N65,'Seznam družstev'!$C$2:$D$183,2,FALSE)</f>
        <v>0</v>
      </c>
      <c r="P65" s="83" t="str">
        <f t="shared" si="1"/>
        <v>X</v>
      </c>
      <c r="Q65" s="34">
        <f t="shared" si="2"/>
        <v>0</v>
      </c>
    </row>
    <row r="66" spans="1:17" ht="12.75">
      <c r="A66" s="19">
        <v>32</v>
      </c>
      <c r="B66" s="17" t="str">
        <f>VLOOKUP(A66,'Seznam družstev'!$C$2:$D$183,2,FALSE)</f>
        <v>Vondrášek Jakub</v>
      </c>
      <c r="C66" s="18" t="s">
        <v>1</v>
      </c>
      <c r="D66" s="29">
        <v>0.003666666666666667</v>
      </c>
      <c r="E66" s="29"/>
      <c r="F66" s="19">
        <f>A66</f>
        <v>32</v>
      </c>
      <c r="G66" s="30">
        <f>IF(E66="DISK","DISK",D66-D65)</f>
        <v>0.0019379629629629634</v>
      </c>
      <c r="N66" s="31">
        <v>63</v>
      </c>
      <c r="O66" s="32">
        <f>VLOOKUP(N66,'Seznam družstev'!$C$2:$D$183,2,FALSE)</f>
        <v>0</v>
      </c>
      <c r="P66" s="83" t="str">
        <f t="shared" si="1"/>
        <v>X</v>
      </c>
      <c r="Q66" s="34">
        <f t="shared" si="2"/>
        <v>0</v>
      </c>
    </row>
    <row r="67" spans="1:17" ht="13.5" thickBot="1">
      <c r="A67" s="19">
        <v>33</v>
      </c>
      <c r="B67" s="17" t="str">
        <f>VLOOKUP(A67,'Seznam družstev'!$C$2:$D$183,2,FALSE)</f>
        <v>Vondrášek Michal</v>
      </c>
      <c r="C67" s="18" t="s">
        <v>140</v>
      </c>
      <c r="D67" s="29">
        <v>0.005452083333333333</v>
      </c>
      <c r="E67" s="29"/>
      <c r="F67" s="19">
        <f>A67</f>
        <v>33</v>
      </c>
      <c r="G67" s="30">
        <f>IF(E67="DISK","DISK",D67-D66)</f>
        <v>0.001785416666666666</v>
      </c>
      <c r="N67" s="31">
        <v>64</v>
      </c>
      <c r="O67" s="32">
        <f>VLOOKUP(N67,'Seznam družstev'!$C$2:$D$183,2,FALSE)</f>
        <v>0</v>
      </c>
      <c r="P67" s="83" t="str">
        <f t="shared" si="1"/>
        <v>X</v>
      </c>
      <c r="Q67" s="34">
        <f t="shared" si="2"/>
        <v>0</v>
      </c>
    </row>
    <row r="68" spans="3:17" ht="13.5" thickBot="1">
      <c r="C68" s="35" t="s">
        <v>2</v>
      </c>
      <c r="D68" s="36">
        <f>IF(OR(E65="DISK",E66="DISK",E67="DISK"),"DISK",D67)</f>
        <v>0.005452083333333333</v>
      </c>
      <c r="E68" s="37"/>
      <c r="F68" s="78"/>
      <c r="G68" s="37"/>
      <c r="N68" s="31">
        <v>65</v>
      </c>
      <c r="O68" s="32">
        <f>VLOOKUP(N68,'Seznam družstev'!$C$2:$D$183,2,FALSE)</f>
        <v>0</v>
      </c>
      <c r="P68" s="83" t="str">
        <f t="shared" si="1"/>
        <v>X</v>
      </c>
      <c r="Q68" s="34">
        <f t="shared" si="2"/>
        <v>0</v>
      </c>
    </row>
    <row r="69" spans="6:17" ht="12.75">
      <c r="F69" s="19"/>
      <c r="N69" s="31">
        <v>66</v>
      </c>
      <c r="O69" s="32">
        <f>VLOOKUP(N69,'Seznam družstev'!$C$2:$D$183,2,FALSE)</f>
        <v>0</v>
      </c>
      <c r="P69" s="83" t="str">
        <f aca="true" t="shared" si="3" ref="P69:P132">IF(O69&gt;0,VLOOKUP(N69,$F$5:$G$361,2,FALSE),"X")</f>
        <v>X</v>
      </c>
      <c r="Q69" s="34">
        <f aca="true" t="shared" si="4" ref="Q69:Q132">IF(P69="X",,IF(P69="DISK",CEILING(COUNTA($O$4:$O$183)-COUNTIF($O$4:$O$183,"=0")-COUNTIF($P$4:$P$183,"disk")/2,1),RANK(P69,$P$4:$P$183,1)))</f>
        <v>0</v>
      </c>
    </row>
    <row r="70" spans="2:17" ht="12.75">
      <c r="B70" s="17" t="s">
        <v>30</v>
      </c>
      <c r="C70" s="17" t="str">
        <f>'Seznam družstev'!B36</f>
        <v>Blansko B</v>
      </c>
      <c r="D70" s="16" t="s">
        <v>94</v>
      </c>
      <c r="G70" s="16" t="s">
        <v>3</v>
      </c>
      <c r="N70" s="31">
        <v>67</v>
      </c>
      <c r="O70" s="32">
        <f>VLOOKUP(N70,'Seznam družstev'!$C$2:$D$183,2,FALSE)</f>
        <v>0</v>
      </c>
      <c r="P70" s="83" t="str">
        <f t="shared" si="3"/>
        <v>X</v>
      </c>
      <c r="Q70" s="34">
        <f t="shared" si="4"/>
        <v>0</v>
      </c>
    </row>
    <row r="71" spans="1:17" ht="12.75">
      <c r="A71" s="19">
        <v>34</v>
      </c>
      <c r="B71" s="17" t="str">
        <f>VLOOKUP(A71,'Seznam družstev'!$C$2:$D$183,2,FALSE)</f>
        <v>Krikl Tomáš</v>
      </c>
      <c r="C71" s="18" t="s">
        <v>0</v>
      </c>
      <c r="D71" s="29">
        <v>0.0023311342592592594</v>
      </c>
      <c r="E71" s="29"/>
      <c r="F71" s="19">
        <f>A71</f>
        <v>34</v>
      </c>
      <c r="G71" s="30">
        <f>IF(E71="DISK","DISK",D71)</f>
        <v>0.0023311342592592594</v>
      </c>
      <c r="N71" s="31">
        <v>68</v>
      </c>
      <c r="O71" s="32">
        <f>VLOOKUP(N71,'Seznam družstev'!$C$2:$D$183,2,FALSE)</f>
        <v>0</v>
      </c>
      <c r="P71" s="83" t="str">
        <f t="shared" si="3"/>
        <v>X</v>
      </c>
      <c r="Q71" s="34">
        <f t="shared" si="4"/>
        <v>0</v>
      </c>
    </row>
    <row r="72" spans="1:17" ht="12.75">
      <c r="A72" s="19">
        <v>35</v>
      </c>
      <c r="B72" s="17" t="str">
        <f>VLOOKUP(A72,'Seznam družstev'!$C$2:$D$183,2,FALSE)</f>
        <v>Dohnalík Jiří</v>
      </c>
      <c r="C72" s="18" t="s">
        <v>1</v>
      </c>
      <c r="D72" s="29">
        <v>0.004233564814814814</v>
      </c>
      <c r="E72" s="29"/>
      <c r="F72" s="19">
        <f>A72</f>
        <v>35</v>
      </c>
      <c r="G72" s="30">
        <f>IF(E72="DISK","DISK",D72-D71)</f>
        <v>0.0019024305555555548</v>
      </c>
      <c r="N72" s="31">
        <v>69</v>
      </c>
      <c r="O72" s="32">
        <f>VLOOKUP(N72,'Seznam družstev'!$C$2:$D$183,2,FALSE)</f>
        <v>0</v>
      </c>
      <c r="P72" s="83" t="str">
        <f t="shared" si="3"/>
        <v>X</v>
      </c>
      <c r="Q72" s="34">
        <f t="shared" si="4"/>
        <v>0</v>
      </c>
    </row>
    <row r="73" spans="1:17" ht="13.5" thickBot="1">
      <c r="A73" s="19">
        <v>36</v>
      </c>
      <c r="B73" s="17" t="str">
        <f>VLOOKUP(A73,'Seznam družstev'!$C$2:$D$183,2,FALSE)</f>
        <v>Molek Lukáš</v>
      </c>
      <c r="C73" s="18" t="s">
        <v>140</v>
      </c>
      <c r="D73" s="29">
        <v>0.00620150462962963</v>
      </c>
      <c r="E73" s="29"/>
      <c r="F73" s="19">
        <f>A73</f>
        <v>36</v>
      </c>
      <c r="G73" s="30">
        <f>IF(E73="DISK","DISK",D73-D72)</f>
        <v>0.0019679398148148156</v>
      </c>
      <c r="N73" s="31">
        <v>70</v>
      </c>
      <c r="O73" s="32">
        <f>VLOOKUP(N73,'Seznam družstev'!$C$2:$D$183,2,FALSE)</f>
        <v>0</v>
      </c>
      <c r="P73" s="83" t="str">
        <f t="shared" si="3"/>
        <v>X</v>
      </c>
      <c r="Q73" s="34">
        <f t="shared" si="4"/>
        <v>0</v>
      </c>
    </row>
    <row r="74" spans="3:17" ht="13.5" thickBot="1">
      <c r="C74" s="35" t="s">
        <v>2</v>
      </c>
      <c r="D74" s="36">
        <f>IF(OR(E71="DISK",E72="DISK",E73="DISK"),"DISK",D73)</f>
        <v>0.00620150462962963</v>
      </c>
      <c r="E74" s="37"/>
      <c r="F74" s="78"/>
      <c r="G74" s="37"/>
      <c r="N74" s="31">
        <v>71</v>
      </c>
      <c r="O74" s="32">
        <f>VLOOKUP(N74,'Seznam družstev'!$C$2:$D$183,2,FALSE)</f>
        <v>0</v>
      </c>
      <c r="P74" s="83" t="str">
        <f t="shared" si="3"/>
        <v>X</v>
      </c>
      <c r="Q74" s="34">
        <f t="shared" si="4"/>
        <v>0</v>
      </c>
    </row>
    <row r="75" spans="6:17" ht="12.75">
      <c r="F75" s="19"/>
      <c r="N75" s="31">
        <v>72</v>
      </c>
      <c r="O75" s="32">
        <f>VLOOKUP(N75,'Seznam družstev'!$C$2:$D$183,2,FALSE)</f>
        <v>0</v>
      </c>
      <c r="P75" s="83" t="str">
        <f t="shared" si="3"/>
        <v>X</v>
      </c>
      <c r="Q75" s="34">
        <f t="shared" si="4"/>
        <v>0</v>
      </c>
    </row>
    <row r="76" spans="2:17" ht="12.75">
      <c r="B76" s="17" t="s">
        <v>31</v>
      </c>
      <c r="C76" s="17" t="str">
        <f>'Seznam družstev'!B39</f>
        <v>Blansko C</v>
      </c>
      <c r="D76" s="16" t="s">
        <v>94</v>
      </c>
      <c r="G76" s="16" t="s">
        <v>3</v>
      </c>
      <c r="N76" s="31">
        <v>73</v>
      </c>
      <c r="O76" s="32">
        <f>VLOOKUP(N76,'Seznam družstev'!$C$2:$D$183,2,FALSE)</f>
        <v>0</v>
      </c>
      <c r="P76" s="83" t="str">
        <f t="shared" si="3"/>
        <v>X</v>
      </c>
      <c r="Q76" s="34">
        <f t="shared" si="4"/>
        <v>0</v>
      </c>
    </row>
    <row r="77" spans="1:17" ht="12.75">
      <c r="A77" s="19">
        <v>37</v>
      </c>
      <c r="B77" s="17" t="str">
        <f>VLOOKUP(A77,'Seznam družstev'!$C$2:$D$183,2,FALSE)</f>
        <v>Pernica Martin</v>
      </c>
      <c r="C77" s="18" t="s">
        <v>0</v>
      </c>
      <c r="D77" s="29">
        <v>0.0019415509259259258</v>
      </c>
      <c r="E77" s="29"/>
      <c r="F77" s="19">
        <f>A77</f>
        <v>37</v>
      </c>
      <c r="G77" s="30">
        <f>IF(E77="DISK","DISK",D77)</f>
        <v>0.0019415509259259258</v>
      </c>
      <c r="N77" s="31">
        <v>74</v>
      </c>
      <c r="O77" s="32">
        <f>VLOOKUP(N77,'Seznam družstev'!$C$2:$D$183,2,FALSE)</f>
        <v>0</v>
      </c>
      <c r="P77" s="83" t="str">
        <f t="shared" si="3"/>
        <v>X</v>
      </c>
      <c r="Q77" s="34">
        <f t="shared" si="4"/>
        <v>0</v>
      </c>
    </row>
    <row r="78" spans="1:17" ht="12.75">
      <c r="A78" s="19">
        <v>38</v>
      </c>
      <c r="B78" s="17" t="str">
        <f>VLOOKUP(A78,'Seznam družstev'!$C$2:$D$183,2,FALSE)</f>
        <v>Fojt Daniel</v>
      </c>
      <c r="C78" s="18" t="s">
        <v>1</v>
      </c>
      <c r="D78" s="29">
        <v>0.004146064814814815</v>
      </c>
      <c r="E78" s="29"/>
      <c r="F78" s="19">
        <f>A78</f>
        <v>38</v>
      </c>
      <c r="G78" s="30">
        <f>IF(E78="DISK","DISK",D78-D77)</f>
        <v>0.0022045138888888895</v>
      </c>
      <c r="N78" s="31">
        <v>75</v>
      </c>
      <c r="O78" s="32">
        <f>VLOOKUP(N78,'Seznam družstev'!$C$2:$D$183,2,FALSE)</f>
        <v>0</v>
      </c>
      <c r="P78" s="83" t="str">
        <f t="shared" si="3"/>
        <v>X</v>
      </c>
      <c r="Q78" s="34">
        <f t="shared" si="4"/>
        <v>0</v>
      </c>
    </row>
    <row r="79" spans="1:17" ht="13.5" thickBot="1">
      <c r="A79" s="19">
        <v>39</v>
      </c>
      <c r="B79" s="17" t="str">
        <f>VLOOKUP(A79,'Seznam družstev'!$C$2:$D$183,2,FALSE)</f>
        <v>Henzel Stanislav</v>
      </c>
      <c r="C79" s="18" t="s">
        <v>140</v>
      </c>
      <c r="D79" s="29">
        <v>0.0064766203703703696</v>
      </c>
      <c r="E79" s="29"/>
      <c r="F79" s="19">
        <f>A79</f>
        <v>39</v>
      </c>
      <c r="G79" s="30">
        <f>IF(E79="DISK","DISK",D79-D78)</f>
        <v>0.0023305555555555545</v>
      </c>
      <c r="N79" s="31">
        <v>76</v>
      </c>
      <c r="O79" s="32">
        <f>VLOOKUP(N79,'Seznam družstev'!$C$2:$D$183,2,FALSE)</f>
        <v>0</v>
      </c>
      <c r="P79" s="83" t="str">
        <f t="shared" si="3"/>
        <v>X</v>
      </c>
      <c r="Q79" s="34">
        <f t="shared" si="4"/>
        <v>0</v>
      </c>
    </row>
    <row r="80" spans="3:17" ht="13.5" thickBot="1">
      <c r="C80" s="35" t="s">
        <v>2</v>
      </c>
      <c r="D80" s="36">
        <f>IF(OR(E77="DISK",E78="DISK",E79="DISK"),"DISK",D79)</f>
        <v>0.0064766203703703696</v>
      </c>
      <c r="E80" s="37"/>
      <c r="F80" s="78"/>
      <c r="G80" s="37"/>
      <c r="N80" s="31">
        <v>77</v>
      </c>
      <c r="O80" s="32">
        <f>VLOOKUP(N80,'Seznam družstev'!$C$2:$D$183,2,FALSE)</f>
        <v>0</v>
      </c>
      <c r="P80" s="83" t="str">
        <f t="shared" si="3"/>
        <v>X</v>
      </c>
      <c r="Q80" s="34">
        <f t="shared" si="4"/>
        <v>0</v>
      </c>
    </row>
    <row r="81" spans="6:17" ht="12.75">
      <c r="F81" s="19"/>
      <c r="N81" s="31">
        <v>78</v>
      </c>
      <c r="O81" s="32">
        <f>VLOOKUP(N81,'Seznam družstev'!$C$2:$D$183,2,FALSE)</f>
        <v>0</v>
      </c>
      <c r="P81" s="83" t="str">
        <f t="shared" si="3"/>
        <v>X</v>
      </c>
      <c r="Q81" s="34">
        <f t="shared" si="4"/>
        <v>0</v>
      </c>
    </row>
    <row r="82" spans="2:17" ht="12.75">
      <c r="B82" s="17" t="s">
        <v>32</v>
      </c>
      <c r="C82" s="17">
        <f>'Seznam družstev'!B42</f>
        <v>0</v>
      </c>
      <c r="D82" s="16" t="s">
        <v>94</v>
      </c>
      <c r="G82" s="16" t="s">
        <v>3</v>
      </c>
      <c r="N82" s="31">
        <v>79</v>
      </c>
      <c r="O82" s="32">
        <f>VLOOKUP(N82,'Seznam družstev'!$C$2:$D$183,2,FALSE)</f>
        <v>0</v>
      </c>
      <c r="P82" s="83" t="str">
        <f t="shared" si="3"/>
        <v>X</v>
      </c>
      <c r="Q82" s="34">
        <f t="shared" si="4"/>
        <v>0</v>
      </c>
    </row>
    <row r="83" spans="1:17" ht="12.75">
      <c r="A83" s="19" t="s">
        <v>149</v>
      </c>
      <c r="B83" s="17" t="str">
        <f>VLOOKUP(A83,'Seznam družstev'!$C$2:$D$183,2,FALSE)</f>
        <v>x</v>
      </c>
      <c r="C83" s="18" t="s">
        <v>0</v>
      </c>
      <c r="D83" s="29"/>
      <c r="E83" s="29"/>
      <c r="F83" s="19" t="str">
        <f>A83</f>
        <v>x</v>
      </c>
      <c r="G83" s="30">
        <f>IF(E83="DISK","DISK",D83)</f>
        <v>0</v>
      </c>
      <c r="N83" s="31">
        <v>80</v>
      </c>
      <c r="O83" s="32">
        <f>VLOOKUP(N83,'Seznam družstev'!$C$2:$D$183,2,FALSE)</f>
        <v>0</v>
      </c>
      <c r="P83" s="83" t="str">
        <f t="shared" si="3"/>
        <v>X</v>
      </c>
      <c r="Q83" s="34">
        <f t="shared" si="4"/>
        <v>0</v>
      </c>
    </row>
    <row r="84" spans="1:17" ht="12.75">
      <c r="A84" s="19" t="s">
        <v>149</v>
      </c>
      <c r="B84" s="17" t="str">
        <f>VLOOKUP(A84,'Seznam družstev'!$C$2:$D$183,2,FALSE)</f>
        <v>x</v>
      </c>
      <c r="C84" s="18" t="s">
        <v>1</v>
      </c>
      <c r="D84" s="29"/>
      <c r="E84" s="29"/>
      <c r="F84" s="19" t="str">
        <f>A84</f>
        <v>x</v>
      </c>
      <c r="G84" s="30">
        <f>IF(E84="DISK","DISK",D84-D83)</f>
        <v>0</v>
      </c>
      <c r="N84" s="31">
        <v>81</v>
      </c>
      <c r="O84" s="32">
        <f>VLOOKUP(N84,'Seznam družstev'!$C$2:$D$183,2,FALSE)</f>
        <v>0</v>
      </c>
      <c r="P84" s="83" t="str">
        <f t="shared" si="3"/>
        <v>X</v>
      </c>
      <c r="Q84" s="34">
        <f t="shared" si="4"/>
        <v>0</v>
      </c>
    </row>
    <row r="85" spans="1:17" ht="13.5" thickBot="1">
      <c r="A85" s="19" t="s">
        <v>149</v>
      </c>
      <c r="B85" s="17" t="str">
        <f>VLOOKUP(A85,'Seznam družstev'!$C$2:$D$183,2,FALSE)</f>
        <v>x</v>
      </c>
      <c r="C85" s="18" t="s">
        <v>140</v>
      </c>
      <c r="D85" s="29"/>
      <c r="E85" s="29"/>
      <c r="F85" s="19" t="str">
        <f>A85</f>
        <v>x</v>
      </c>
      <c r="G85" s="30">
        <f>IF(E85="DISK","DISK",D85-D84)</f>
        <v>0</v>
      </c>
      <c r="N85" s="31">
        <v>82</v>
      </c>
      <c r="O85" s="32">
        <f>VLOOKUP(N85,'Seznam družstev'!$C$2:$D$183,2,FALSE)</f>
        <v>0</v>
      </c>
      <c r="P85" s="83" t="str">
        <f t="shared" si="3"/>
        <v>X</v>
      </c>
      <c r="Q85" s="34">
        <f t="shared" si="4"/>
        <v>0</v>
      </c>
    </row>
    <row r="86" spans="3:17" ht="13.5" thickBot="1">
      <c r="C86" s="35" t="s">
        <v>2</v>
      </c>
      <c r="D86" s="36">
        <f>IF(OR(E83="DISK",E84="DISK",E85="DISK"),"DISK",D85)</f>
        <v>0</v>
      </c>
      <c r="E86" s="37"/>
      <c r="F86" s="78"/>
      <c r="G86" s="37"/>
      <c r="N86" s="31">
        <v>83</v>
      </c>
      <c r="O86" s="32">
        <f>VLOOKUP(N86,'Seznam družstev'!$C$2:$D$183,2,FALSE)</f>
        <v>0</v>
      </c>
      <c r="P86" s="83" t="str">
        <f t="shared" si="3"/>
        <v>X</v>
      </c>
      <c r="Q86" s="34">
        <f t="shared" si="4"/>
        <v>0</v>
      </c>
    </row>
    <row r="87" spans="6:17" ht="12.75">
      <c r="F87" s="19"/>
      <c r="N87" s="31">
        <v>84</v>
      </c>
      <c r="O87" s="32">
        <f>VLOOKUP(N87,'Seznam družstev'!$C$2:$D$183,2,FALSE)</f>
        <v>0</v>
      </c>
      <c r="P87" s="83" t="str">
        <f t="shared" si="3"/>
        <v>X</v>
      </c>
      <c r="Q87" s="34">
        <f t="shared" si="4"/>
        <v>0</v>
      </c>
    </row>
    <row r="88" spans="2:17" ht="12.75">
      <c r="B88" s="17" t="s">
        <v>33</v>
      </c>
      <c r="C88" s="17">
        <f>'Seznam družstev'!B45</f>
        <v>0</v>
      </c>
      <c r="D88" s="16" t="s">
        <v>94</v>
      </c>
      <c r="G88" s="16" t="s">
        <v>3</v>
      </c>
      <c r="N88" s="31">
        <v>85</v>
      </c>
      <c r="O88" s="32">
        <f>VLOOKUP(N88,'Seznam družstev'!$C$2:$D$183,2,FALSE)</f>
        <v>0</v>
      </c>
      <c r="P88" s="83" t="str">
        <f t="shared" si="3"/>
        <v>X</v>
      </c>
      <c r="Q88" s="34">
        <f t="shared" si="4"/>
        <v>0</v>
      </c>
    </row>
    <row r="89" spans="1:17" ht="12.75">
      <c r="A89" s="19" t="s">
        <v>149</v>
      </c>
      <c r="B89" s="17" t="str">
        <f>VLOOKUP(A89,'Seznam družstev'!$C$2:$D$183,2,FALSE)</f>
        <v>x</v>
      </c>
      <c r="C89" s="18" t="s">
        <v>0</v>
      </c>
      <c r="D89" s="29"/>
      <c r="E89" s="29"/>
      <c r="F89" s="19" t="str">
        <f>A89</f>
        <v>x</v>
      </c>
      <c r="G89" s="30">
        <f>IF(E89="DISK","DISK",D89)</f>
        <v>0</v>
      </c>
      <c r="N89" s="31">
        <v>86</v>
      </c>
      <c r="O89" s="32">
        <f>VLOOKUP(N89,'Seznam družstev'!$C$2:$D$183,2,FALSE)</f>
        <v>0</v>
      </c>
      <c r="P89" s="83" t="str">
        <f t="shared" si="3"/>
        <v>X</v>
      </c>
      <c r="Q89" s="34">
        <f t="shared" si="4"/>
        <v>0</v>
      </c>
    </row>
    <row r="90" spans="1:17" ht="12.75">
      <c r="A90" s="19" t="s">
        <v>149</v>
      </c>
      <c r="B90" s="17" t="str">
        <f>VLOOKUP(A90,'Seznam družstev'!$C$2:$D$183,2,FALSE)</f>
        <v>x</v>
      </c>
      <c r="C90" s="18" t="s">
        <v>1</v>
      </c>
      <c r="D90" s="29"/>
      <c r="E90" s="29"/>
      <c r="F90" s="19" t="str">
        <f>A90</f>
        <v>x</v>
      </c>
      <c r="G90" s="30">
        <f>IF(E90="DISK","DISK",D90-D89)</f>
        <v>0</v>
      </c>
      <c r="N90" s="31">
        <v>87</v>
      </c>
      <c r="O90" s="32">
        <f>VLOOKUP(N90,'Seznam družstev'!$C$2:$D$183,2,FALSE)</f>
        <v>0</v>
      </c>
      <c r="P90" s="83" t="str">
        <f t="shared" si="3"/>
        <v>X</v>
      </c>
      <c r="Q90" s="34">
        <f t="shared" si="4"/>
        <v>0</v>
      </c>
    </row>
    <row r="91" spans="1:17" ht="13.5" thickBot="1">
      <c r="A91" s="19" t="s">
        <v>149</v>
      </c>
      <c r="B91" s="17" t="str">
        <f>VLOOKUP(A91,'Seznam družstev'!$C$2:$D$183,2,FALSE)</f>
        <v>x</v>
      </c>
      <c r="C91" s="18" t="s">
        <v>140</v>
      </c>
      <c r="D91" s="29"/>
      <c r="E91" s="29"/>
      <c r="F91" s="19" t="str">
        <f>A91</f>
        <v>x</v>
      </c>
      <c r="G91" s="30">
        <f>IF(E91="DISK","DISK",D91-D90)</f>
        <v>0</v>
      </c>
      <c r="N91" s="31">
        <v>88</v>
      </c>
      <c r="O91" s="32">
        <f>VLOOKUP(N91,'Seznam družstev'!$C$2:$D$183,2,FALSE)</f>
        <v>0</v>
      </c>
      <c r="P91" s="83" t="str">
        <f t="shared" si="3"/>
        <v>X</v>
      </c>
      <c r="Q91" s="34">
        <f t="shared" si="4"/>
        <v>0</v>
      </c>
    </row>
    <row r="92" spans="3:17" ht="13.5" thickBot="1">
      <c r="C92" s="35" t="s">
        <v>2</v>
      </c>
      <c r="D92" s="36">
        <f>IF(OR(E89="DISK",E90="DISK",E91="DISK"),"DISK",D91)</f>
        <v>0</v>
      </c>
      <c r="E92" s="37"/>
      <c r="F92" s="78"/>
      <c r="G92" s="37"/>
      <c r="N92" s="31">
        <v>89</v>
      </c>
      <c r="O92" s="32">
        <f>VLOOKUP(N92,'Seznam družstev'!$C$2:$D$183,2,FALSE)</f>
        <v>0</v>
      </c>
      <c r="P92" s="83" t="str">
        <f t="shared" si="3"/>
        <v>X</v>
      </c>
      <c r="Q92" s="34">
        <f t="shared" si="4"/>
        <v>0</v>
      </c>
    </row>
    <row r="93" spans="6:17" ht="12.75">
      <c r="F93" s="19"/>
      <c r="N93" s="31">
        <v>90</v>
      </c>
      <c r="O93" s="32">
        <f>VLOOKUP(N93,'Seznam družstev'!$C$2:$D$183,2,FALSE)</f>
        <v>0</v>
      </c>
      <c r="P93" s="83" t="str">
        <f t="shared" si="3"/>
        <v>X</v>
      </c>
      <c r="Q93" s="34">
        <f t="shared" si="4"/>
        <v>0</v>
      </c>
    </row>
    <row r="94" spans="2:17" ht="12.75">
      <c r="B94" s="17" t="s">
        <v>95</v>
      </c>
      <c r="C94" s="17">
        <f>'Seznam družstev'!B48</f>
        <v>0</v>
      </c>
      <c r="D94" s="16" t="s">
        <v>94</v>
      </c>
      <c r="G94" s="16" t="s">
        <v>3</v>
      </c>
      <c r="N94" s="31">
        <v>91</v>
      </c>
      <c r="O94" s="32">
        <f>VLOOKUP(N94,'Seznam družstev'!$C$2:$D$183,2,FALSE)</f>
        <v>0</v>
      </c>
      <c r="P94" s="83" t="str">
        <f t="shared" si="3"/>
        <v>X</v>
      </c>
      <c r="Q94" s="34">
        <f t="shared" si="4"/>
        <v>0</v>
      </c>
    </row>
    <row r="95" spans="1:17" ht="12.75">
      <c r="A95" s="19" t="s">
        <v>149</v>
      </c>
      <c r="B95" s="17" t="str">
        <f>VLOOKUP(A95,'Seznam družstev'!$C$2:$D$183,2,FALSE)</f>
        <v>x</v>
      </c>
      <c r="C95" s="18" t="s">
        <v>0</v>
      </c>
      <c r="D95" s="29"/>
      <c r="E95" s="29"/>
      <c r="F95" s="19" t="str">
        <f>A95</f>
        <v>x</v>
      </c>
      <c r="G95" s="30">
        <f>IF(E95="DISK","DISK",D95)</f>
        <v>0</v>
      </c>
      <c r="N95" s="31">
        <v>92</v>
      </c>
      <c r="O95" s="32">
        <f>VLOOKUP(N95,'Seznam družstev'!$C$2:$D$183,2,FALSE)</f>
        <v>0</v>
      </c>
      <c r="P95" s="83" t="str">
        <f t="shared" si="3"/>
        <v>X</v>
      </c>
      <c r="Q95" s="34">
        <f t="shared" si="4"/>
        <v>0</v>
      </c>
    </row>
    <row r="96" spans="1:17" ht="12.75">
      <c r="A96" s="19" t="s">
        <v>149</v>
      </c>
      <c r="B96" s="17" t="str">
        <f>VLOOKUP(A96,'Seznam družstev'!$C$2:$D$183,2,FALSE)</f>
        <v>x</v>
      </c>
      <c r="C96" s="18" t="s">
        <v>1</v>
      </c>
      <c r="D96" s="29"/>
      <c r="E96" s="29"/>
      <c r="F96" s="19" t="str">
        <f>A96</f>
        <v>x</v>
      </c>
      <c r="G96" s="30">
        <f>IF(E96="DISK","DISK",D96-D95)</f>
        <v>0</v>
      </c>
      <c r="N96" s="31">
        <v>93</v>
      </c>
      <c r="O96" s="32">
        <f>VLOOKUP(N96,'Seznam družstev'!$C$2:$D$183,2,FALSE)</f>
        <v>0</v>
      </c>
      <c r="P96" s="83" t="str">
        <f t="shared" si="3"/>
        <v>X</v>
      </c>
      <c r="Q96" s="34">
        <f t="shared" si="4"/>
        <v>0</v>
      </c>
    </row>
    <row r="97" spans="1:17" ht="13.5" thickBot="1">
      <c r="A97" s="19" t="s">
        <v>149</v>
      </c>
      <c r="B97" s="17" t="str">
        <f>VLOOKUP(A97,'Seznam družstev'!$C$2:$D$183,2,FALSE)</f>
        <v>x</v>
      </c>
      <c r="C97" s="18" t="s">
        <v>140</v>
      </c>
      <c r="D97" s="29"/>
      <c r="E97" s="29"/>
      <c r="F97" s="19" t="str">
        <f>A97</f>
        <v>x</v>
      </c>
      <c r="G97" s="30">
        <f>IF(E97="DISK","DISK",D97-D96)</f>
        <v>0</v>
      </c>
      <c r="N97" s="31">
        <v>94</v>
      </c>
      <c r="O97" s="32">
        <f>VLOOKUP(N97,'Seznam družstev'!$C$2:$D$183,2,FALSE)</f>
        <v>0</v>
      </c>
      <c r="P97" s="83" t="str">
        <f t="shared" si="3"/>
        <v>X</v>
      </c>
      <c r="Q97" s="34">
        <f t="shared" si="4"/>
        <v>0</v>
      </c>
    </row>
    <row r="98" spans="3:17" ht="13.5" thickBot="1">
      <c r="C98" s="35" t="s">
        <v>2</v>
      </c>
      <c r="D98" s="36">
        <f>IF(OR(E95="DISK",E96="DISK",E97="DISK"),"DISK",D97)</f>
        <v>0</v>
      </c>
      <c r="E98" s="37"/>
      <c r="F98" s="78"/>
      <c r="G98" s="37"/>
      <c r="N98" s="31">
        <v>95</v>
      </c>
      <c r="O98" s="32">
        <f>VLOOKUP(N98,'Seznam družstev'!$C$2:$D$183,2,FALSE)</f>
        <v>0</v>
      </c>
      <c r="P98" s="83" t="str">
        <f t="shared" si="3"/>
        <v>X</v>
      </c>
      <c r="Q98" s="34">
        <f t="shared" si="4"/>
        <v>0</v>
      </c>
    </row>
    <row r="99" spans="6:17" ht="12.75">
      <c r="F99" s="19"/>
      <c r="N99" s="31">
        <v>96</v>
      </c>
      <c r="O99" s="32">
        <f>VLOOKUP(N99,'Seznam družstev'!$C$2:$D$183,2,FALSE)</f>
        <v>0</v>
      </c>
      <c r="P99" s="83" t="str">
        <f t="shared" si="3"/>
        <v>X</v>
      </c>
      <c r="Q99" s="34">
        <f t="shared" si="4"/>
        <v>0</v>
      </c>
    </row>
    <row r="100" spans="2:17" ht="12.75">
      <c r="B100" s="17" t="s">
        <v>96</v>
      </c>
      <c r="C100" s="17">
        <f>'Seznam družstev'!B51</f>
        <v>0</v>
      </c>
      <c r="D100" s="16" t="s">
        <v>94</v>
      </c>
      <c r="G100" s="16" t="s">
        <v>3</v>
      </c>
      <c r="N100" s="31">
        <v>97</v>
      </c>
      <c r="O100" s="32">
        <f>VLOOKUP(N100,'Seznam družstev'!$C$2:$D$183,2,FALSE)</f>
        <v>0</v>
      </c>
      <c r="P100" s="83" t="str">
        <f t="shared" si="3"/>
        <v>X</v>
      </c>
      <c r="Q100" s="34">
        <f t="shared" si="4"/>
        <v>0</v>
      </c>
    </row>
    <row r="101" spans="1:17" ht="12.75">
      <c r="A101" s="19" t="s">
        <v>149</v>
      </c>
      <c r="B101" s="17" t="str">
        <f>VLOOKUP(A101,'Seznam družstev'!$C$2:$D$183,2,FALSE)</f>
        <v>x</v>
      </c>
      <c r="C101" s="18" t="s">
        <v>0</v>
      </c>
      <c r="D101" s="29"/>
      <c r="E101" s="29"/>
      <c r="F101" s="19" t="str">
        <f>A101</f>
        <v>x</v>
      </c>
      <c r="G101" s="30">
        <f>IF(E101="DISK","DISK",D101)</f>
        <v>0</v>
      </c>
      <c r="N101" s="31">
        <v>98</v>
      </c>
      <c r="O101" s="32">
        <f>VLOOKUP(N101,'Seznam družstev'!$C$2:$D$183,2,FALSE)</f>
        <v>0</v>
      </c>
      <c r="P101" s="83" t="str">
        <f t="shared" si="3"/>
        <v>X</v>
      </c>
      <c r="Q101" s="34">
        <f t="shared" si="4"/>
        <v>0</v>
      </c>
    </row>
    <row r="102" spans="1:17" ht="12.75">
      <c r="A102" s="19" t="s">
        <v>149</v>
      </c>
      <c r="B102" s="17" t="str">
        <f>VLOOKUP(A102,'Seznam družstev'!$C$2:$D$183,2,FALSE)</f>
        <v>x</v>
      </c>
      <c r="C102" s="18" t="s">
        <v>1</v>
      </c>
      <c r="D102" s="29"/>
      <c r="E102" s="29"/>
      <c r="F102" s="19" t="str">
        <f>A102</f>
        <v>x</v>
      </c>
      <c r="G102" s="30">
        <f>IF(E102="DISK","DISK",D102-D101)</f>
        <v>0</v>
      </c>
      <c r="N102" s="31">
        <v>99</v>
      </c>
      <c r="O102" s="32">
        <f>VLOOKUP(N102,'Seznam družstev'!$C$2:$D$183,2,FALSE)</f>
        <v>0</v>
      </c>
      <c r="P102" s="83" t="str">
        <f t="shared" si="3"/>
        <v>X</v>
      </c>
      <c r="Q102" s="34">
        <f t="shared" si="4"/>
        <v>0</v>
      </c>
    </row>
    <row r="103" spans="1:17" ht="13.5" thickBot="1">
      <c r="A103" s="19" t="s">
        <v>149</v>
      </c>
      <c r="B103" s="17" t="str">
        <f>VLOOKUP(A103,'Seznam družstev'!$C$2:$D$183,2,FALSE)</f>
        <v>x</v>
      </c>
      <c r="C103" s="18" t="s">
        <v>140</v>
      </c>
      <c r="D103" s="29"/>
      <c r="E103" s="29"/>
      <c r="F103" s="19" t="str">
        <f>A103</f>
        <v>x</v>
      </c>
      <c r="G103" s="30">
        <f>IF(E103="DISK","DISK",D103-D102)</f>
        <v>0</v>
      </c>
      <c r="N103" s="31">
        <v>100</v>
      </c>
      <c r="O103" s="32">
        <f>VLOOKUP(N103,'Seznam družstev'!$C$2:$D$183,2,FALSE)</f>
        <v>0</v>
      </c>
      <c r="P103" s="83" t="str">
        <f t="shared" si="3"/>
        <v>X</v>
      </c>
      <c r="Q103" s="34">
        <f t="shared" si="4"/>
        <v>0</v>
      </c>
    </row>
    <row r="104" spans="3:17" ht="13.5" thickBot="1">
      <c r="C104" s="35" t="s">
        <v>2</v>
      </c>
      <c r="D104" s="36">
        <f>IF(OR(E101="DISK",E102="DISK",E103="DISK"),"DISK",D103)</f>
        <v>0</v>
      </c>
      <c r="E104" s="37"/>
      <c r="F104" s="78"/>
      <c r="G104" s="37"/>
      <c r="N104" s="31">
        <v>101</v>
      </c>
      <c r="O104" s="32">
        <f>VLOOKUP(N104,'Seznam družstev'!$C$2:$D$183,2,FALSE)</f>
        <v>0</v>
      </c>
      <c r="P104" s="83" t="str">
        <f t="shared" si="3"/>
        <v>X</v>
      </c>
      <c r="Q104" s="34">
        <f t="shared" si="4"/>
        <v>0</v>
      </c>
    </row>
    <row r="105" spans="6:17" ht="12.75">
      <c r="F105" s="19"/>
      <c r="N105" s="31">
        <v>102</v>
      </c>
      <c r="O105" s="32">
        <f>VLOOKUP(N105,'Seznam družstev'!$C$2:$D$183,2,FALSE)</f>
        <v>0</v>
      </c>
      <c r="P105" s="83" t="str">
        <f t="shared" si="3"/>
        <v>X</v>
      </c>
      <c r="Q105" s="34">
        <f t="shared" si="4"/>
        <v>0</v>
      </c>
    </row>
    <row r="106" spans="2:17" ht="12.75">
      <c r="B106" s="17" t="s">
        <v>97</v>
      </c>
      <c r="C106" s="17">
        <f>'Seznam družstev'!B54</f>
        <v>0</v>
      </c>
      <c r="D106" s="16" t="s">
        <v>94</v>
      </c>
      <c r="G106" s="16" t="s">
        <v>3</v>
      </c>
      <c r="N106" s="31">
        <v>103</v>
      </c>
      <c r="O106" s="32">
        <f>VLOOKUP(N106,'Seznam družstev'!$C$2:$D$183,2,FALSE)</f>
        <v>0</v>
      </c>
      <c r="P106" s="83" t="str">
        <f t="shared" si="3"/>
        <v>X</v>
      </c>
      <c r="Q106" s="34">
        <f t="shared" si="4"/>
        <v>0</v>
      </c>
    </row>
    <row r="107" spans="1:17" ht="12.75">
      <c r="A107" s="19" t="s">
        <v>149</v>
      </c>
      <c r="B107" s="17" t="str">
        <f>VLOOKUP(A107,'Seznam družstev'!$C$2:$D$183,2,FALSE)</f>
        <v>x</v>
      </c>
      <c r="C107" s="18" t="s">
        <v>0</v>
      </c>
      <c r="D107" s="29"/>
      <c r="E107" s="29"/>
      <c r="F107" s="19" t="str">
        <f>A107</f>
        <v>x</v>
      </c>
      <c r="G107" s="30">
        <f>IF(E107="DISK","DISK",D107)</f>
        <v>0</v>
      </c>
      <c r="N107" s="31">
        <v>104</v>
      </c>
      <c r="O107" s="32">
        <f>VLOOKUP(N107,'Seznam družstev'!$C$2:$D$183,2,FALSE)</f>
        <v>0</v>
      </c>
      <c r="P107" s="83" t="str">
        <f t="shared" si="3"/>
        <v>X</v>
      </c>
      <c r="Q107" s="34">
        <f t="shared" si="4"/>
        <v>0</v>
      </c>
    </row>
    <row r="108" spans="1:17" ht="12.75">
      <c r="A108" s="19" t="s">
        <v>149</v>
      </c>
      <c r="B108" s="17" t="str">
        <f>VLOOKUP(A108,'Seznam družstev'!$C$2:$D$183,2,FALSE)</f>
        <v>x</v>
      </c>
      <c r="C108" s="18" t="s">
        <v>1</v>
      </c>
      <c r="D108" s="29"/>
      <c r="E108" s="29"/>
      <c r="F108" s="19" t="str">
        <f>A108</f>
        <v>x</v>
      </c>
      <c r="G108" s="30">
        <f>IF(E108="DISK","DISK",D108-D107)</f>
        <v>0</v>
      </c>
      <c r="N108" s="31">
        <v>105</v>
      </c>
      <c r="O108" s="32">
        <f>VLOOKUP(N108,'Seznam družstev'!$C$2:$D$183,2,FALSE)</f>
        <v>0</v>
      </c>
      <c r="P108" s="83" t="str">
        <f t="shared" si="3"/>
        <v>X</v>
      </c>
      <c r="Q108" s="34">
        <f t="shared" si="4"/>
        <v>0</v>
      </c>
    </row>
    <row r="109" spans="1:17" ht="13.5" thickBot="1">
      <c r="A109" s="19" t="s">
        <v>149</v>
      </c>
      <c r="B109" s="17" t="str">
        <f>VLOOKUP(A109,'Seznam družstev'!$C$2:$D$183,2,FALSE)</f>
        <v>x</v>
      </c>
      <c r="C109" s="18" t="s">
        <v>140</v>
      </c>
      <c r="D109" s="29"/>
      <c r="E109" s="29"/>
      <c r="F109" s="19" t="str">
        <f>A109</f>
        <v>x</v>
      </c>
      <c r="G109" s="30">
        <f>IF(E109="DISK","DISK",D109-D108)</f>
        <v>0</v>
      </c>
      <c r="N109" s="31">
        <v>106</v>
      </c>
      <c r="O109" s="32">
        <f>VLOOKUP(N109,'Seznam družstev'!$C$2:$D$183,2,FALSE)</f>
        <v>0</v>
      </c>
      <c r="P109" s="83" t="str">
        <f t="shared" si="3"/>
        <v>X</v>
      </c>
      <c r="Q109" s="34">
        <f t="shared" si="4"/>
        <v>0</v>
      </c>
    </row>
    <row r="110" spans="3:17" ht="13.5" thickBot="1">
      <c r="C110" s="35" t="s">
        <v>2</v>
      </c>
      <c r="D110" s="36">
        <f>IF(OR(E107="DISK",E108="DISK",E109="DISK"),"DISK",D109)</f>
        <v>0</v>
      </c>
      <c r="E110" s="37"/>
      <c r="F110" s="78"/>
      <c r="G110" s="37"/>
      <c r="N110" s="31">
        <v>107</v>
      </c>
      <c r="O110" s="32">
        <f>VLOOKUP(N110,'Seznam družstev'!$C$2:$D$183,2,FALSE)</f>
        <v>0</v>
      </c>
      <c r="P110" s="83" t="str">
        <f t="shared" si="3"/>
        <v>X</v>
      </c>
      <c r="Q110" s="34">
        <f t="shared" si="4"/>
        <v>0</v>
      </c>
    </row>
    <row r="111" spans="6:17" ht="12.75">
      <c r="F111" s="19"/>
      <c r="N111" s="31">
        <v>108</v>
      </c>
      <c r="O111" s="32">
        <f>VLOOKUP(N111,'Seznam družstev'!$C$2:$D$183,2,FALSE)</f>
        <v>0</v>
      </c>
      <c r="P111" s="83" t="str">
        <f t="shared" si="3"/>
        <v>X</v>
      </c>
      <c r="Q111" s="34">
        <f t="shared" si="4"/>
        <v>0</v>
      </c>
    </row>
    <row r="112" spans="2:17" ht="12.75">
      <c r="B112" s="17" t="s">
        <v>98</v>
      </c>
      <c r="C112" s="17">
        <f>'Seznam družstev'!B57</f>
        <v>0</v>
      </c>
      <c r="D112" s="16" t="s">
        <v>94</v>
      </c>
      <c r="G112" s="16" t="s">
        <v>3</v>
      </c>
      <c r="N112" s="31">
        <v>109</v>
      </c>
      <c r="O112" s="32">
        <f>VLOOKUP(N112,'Seznam družstev'!$C$2:$D$183,2,FALSE)</f>
        <v>0</v>
      </c>
      <c r="P112" s="83" t="str">
        <f t="shared" si="3"/>
        <v>X</v>
      </c>
      <c r="Q112" s="34">
        <f t="shared" si="4"/>
        <v>0</v>
      </c>
    </row>
    <row r="113" spans="1:17" ht="12.75">
      <c r="A113" s="19" t="s">
        <v>149</v>
      </c>
      <c r="B113" s="17" t="str">
        <f>VLOOKUP(A113,'Seznam družstev'!$C$2:$D$183,2,FALSE)</f>
        <v>x</v>
      </c>
      <c r="C113" s="18" t="s">
        <v>0</v>
      </c>
      <c r="D113" s="29"/>
      <c r="E113" s="29"/>
      <c r="F113" s="19" t="str">
        <f>A113</f>
        <v>x</v>
      </c>
      <c r="G113" s="30">
        <f>IF(E113="DISK","DISK",D113)</f>
        <v>0</v>
      </c>
      <c r="N113" s="31">
        <v>110</v>
      </c>
      <c r="O113" s="32">
        <f>VLOOKUP(N113,'Seznam družstev'!$C$2:$D$183,2,FALSE)</f>
        <v>0</v>
      </c>
      <c r="P113" s="83" t="str">
        <f t="shared" si="3"/>
        <v>X</v>
      </c>
      <c r="Q113" s="34">
        <f t="shared" si="4"/>
        <v>0</v>
      </c>
    </row>
    <row r="114" spans="1:17" ht="12.75">
      <c r="A114" s="19" t="s">
        <v>149</v>
      </c>
      <c r="B114" s="17" t="str">
        <f>VLOOKUP(A114,'Seznam družstev'!$C$2:$D$183,2,FALSE)</f>
        <v>x</v>
      </c>
      <c r="C114" s="18" t="s">
        <v>1</v>
      </c>
      <c r="D114" s="29"/>
      <c r="E114" s="29"/>
      <c r="F114" s="19" t="str">
        <f>A114</f>
        <v>x</v>
      </c>
      <c r="G114" s="30">
        <f>IF(E114="DISK","DISK",D114-D113)</f>
        <v>0</v>
      </c>
      <c r="N114" s="31">
        <v>111</v>
      </c>
      <c r="O114" s="32">
        <f>VLOOKUP(N114,'Seznam družstev'!$C$2:$D$183,2,FALSE)</f>
        <v>0</v>
      </c>
      <c r="P114" s="83" t="str">
        <f t="shared" si="3"/>
        <v>X</v>
      </c>
      <c r="Q114" s="34">
        <f t="shared" si="4"/>
        <v>0</v>
      </c>
    </row>
    <row r="115" spans="1:17" ht="13.5" thickBot="1">
      <c r="A115" s="19" t="s">
        <v>149</v>
      </c>
      <c r="B115" s="17" t="str">
        <f>VLOOKUP(A115,'Seznam družstev'!$C$2:$D$183,2,FALSE)</f>
        <v>x</v>
      </c>
      <c r="C115" s="18" t="s">
        <v>140</v>
      </c>
      <c r="D115" s="29"/>
      <c r="E115" s="29"/>
      <c r="F115" s="19" t="str">
        <f>A115</f>
        <v>x</v>
      </c>
      <c r="G115" s="30">
        <f>IF(E115="DISK","DISK",D115-D114)</f>
        <v>0</v>
      </c>
      <c r="N115" s="31">
        <v>112</v>
      </c>
      <c r="O115" s="32">
        <f>VLOOKUP(N115,'Seznam družstev'!$C$2:$D$183,2,FALSE)</f>
        <v>0</v>
      </c>
      <c r="P115" s="83" t="str">
        <f t="shared" si="3"/>
        <v>X</v>
      </c>
      <c r="Q115" s="34">
        <f t="shared" si="4"/>
        <v>0</v>
      </c>
    </row>
    <row r="116" spans="3:17" ht="13.5" thickBot="1">
      <c r="C116" s="35" t="s">
        <v>2</v>
      </c>
      <c r="D116" s="36">
        <f>IF(OR(E113="DISK",E114="DISK",E115="DISK"),"DISK",D115)</f>
        <v>0</v>
      </c>
      <c r="E116" s="37"/>
      <c r="F116" s="78"/>
      <c r="G116" s="37"/>
      <c r="N116" s="31">
        <v>113</v>
      </c>
      <c r="O116" s="32">
        <f>VLOOKUP(N116,'Seznam družstev'!$C$2:$D$183,2,FALSE)</f>
        <v>0</v>
      </c>
      <c r="P116" s="83" t="str">
        <f t="shared" si="3"/>
        <v>X</v>
      </c>
      <c r="Q116" s="34">
        <f t="shared" si="4"/>
        <v>0</v>
      </c>
    </row>
    <row r="117" spans="6:17" ht="12.75">
      <c r="F117" s="19"/>
      <c r="N117" s="31">
        <v>114</v>
      </c>
      <c r="O117" s="32">
        <f>VLOOKUP(N117,'Seznam družstev'!$C$2:$D$183,2,FALSE)</f>
        <v>0</v>
      </c>
      <c r="P117" s="83" t="str">
        <f t="shared" si="3"/>
        <v>X</v>
      </c>
      <c r="Q117" s="34">
        <f t="shared" si="4"/>
        <v>0</v>
      </c>
    </row>
    <row r="118" spans="2:17" ht="12.75">
      <c r="B118" s="17" t="s">
        <v>99</v>
      </c>
      <c r="C118" s="17">
        <f>'Seznam družstev'!B60</f>
        <v>0</v>
      </c>
      <c r="D118" s="16" t="s">
        <v>94</v>
      </c>
      <c r="G118" s="16" t="s">
        <v>3</v>
      </c>
      <c r="N118" s="31">
        <v>115</v>
      </c>
      <c r="O118" s="32">
        <f>VLOOKUP(N118,'Seznam družstev'!$C$2:$D$183,2,FALSE)</f>
        <v>0</v>
      </c>
      <c r="P118" s="83" t="str">
        <f t="shared" si="3"/>
        <v>X</v>
      </c>
      <c r="Q118" s="34">
        <f t="shared" si="4"/>
        <v>0</v>
      </c>
    </row>
    <row r="119" spans="1:17" ht="12.75">
      <c r="A119" s="19" t="s">
        <v>149</v>
      </c>
      <c r="B119" s="17" t="str">
        <f>VLOOKUP(A119,'Seznam družstev'!$C$2:$D$183,2,FALSE)</f>
        <v>x</v>
      </c>
      <c r="C119" s="18" t="s">
        <v>0</v>
      </c>
      <c r="D119" s="29"/>
      <c r="E119" s="29"/>
      <c r="F119" s="19" t="str">
        <f>A119</f>
        <v>x</v>
      </c>
      <c r="G119" s="30">
        <f>IF(E119="DISK","DISK",D119)</f>
        <v>0</v>
      </c>
      <c r="N119" s="31">
        <v>116</v>
      </c>
      <c r="O119" s="32">
        <f>VLOOKUP(N119,'Seznam družstev'!$C$2:$D$183,2,FALSE)</f>
        <v>0</v>
      </c>
      <c r="P119" s="83" t="str">
        <f t="shared" si="3"/>
        <v>X</v>
      </c>
      <c r="Q119" s="34">
        <f t="shared" si="4"/>
        <v>0</v>
      </c>
    </row>
    <row r="120" spans="1:17" ht="12.75">
      <c r="A120" s="19" t="s">
        <v>149</v>
      </c>
      <c r="B120" s="17" t="str">
        <f>VLOOKUP(A120,'Seznam družstev'!$C$2:$D$183,2,FALSE)</f>
        <v>x</v>
      </c>
      <c r="C120" s="18" t="s">
        <v>1</v>
      </c>
      <c r="D120" s="29"/>
      <c r="E120" s="29"/>
      <c r="F120" s="19" t="str">
        <f>A120</f>
        <v>x</v>
      </c>
      <c r="G120" s="30">
        <f>IF(E120="DISK","DISK",D120-D119)</f>
        <v>0</v>
      </c>
      <c r="N120" s="31">
        <v>117</v>
      </c>
      <c r="O120" s="32">
        <f>VLOOKUP(N120,'Seznam družstev'!$C$2:$D$183,2,FALSE)</f>
        <v>0</v>
      </c>
      <c r="P120" s="83" t="str">
        <f t="shared" si="3"/>
        <v>X</v>
      </c>
      <c r="Q120" s="34">
        <f t="shared" si="4"/>
        <v>0</v>
      </c>
    </row>
    <row r="121" spans="1:17" ht="13.5" thickBot="1">
      <c r="A121" s="19" t="s">
        <v>149</v>
      </c>
      <c r="B121" s="17" t="str">
        <f>VLOOKUP(A121,'Seznam družstev'!$C$2:$D$183,2,FALSE)</f>
        <v>x</v>
      </c>
      <c r="C121" s="18" t="s">
        <v>140</v>
      </c>
      <c r="D121" s="29"/>
      <c r="E121" s="29"/>
      <c r="F121" s="19" t="str">
        <f>A121</f>
        <v>x</v>
      </c>
      <c r="G121" s="30">
        <f>IF(E121="DISK","DISK",D121-D120)</f>
        <v>0</v>
      </c>
      <c r="N121" s="31">
        <v>118</v>
      </c>
      <c r="O121" s="32">
        <f>VLOOKUP(N121,'Seznam družstev'!$C$2:$D$183,2,FALSE)</f>
        <v>0</v>
      </c>
      <c r="P121" s="83" t="str">
        <f t="shared" si="3"/>
        <v>X</v>
      </c>
      <c r="Q121" s="34">
        <f t="shared" si="4"/>
        <v>0</v>
      </c>
    </row>
    <row r="122" spans="3:17" ht="13.5" thickBot="1">
      <c r="C122" s="35" t="s">
        <v>2</v>
      </c>
      <c r="D122" s="36">
        <f>IF(OR(E119="DISK",E120="DISK",E121="DISK"),"DISK",D121)</f>
        <v>0</v>
      </c>
      <c r="E122" s="37"/>
      <c r="F122" s="78"/>
      <c r="G122" s="37"/>
      <c r="N122" s="31">
        <v>119</v>
      </c>
      <c r="O122" s="32">
        <f>VLOOKUP(N122,'Seznam družstev'!$C$2:$D$183,2,FALSE)</f>
        <v>0</v>
      </c>
      <c r="P122" s="83" t="str">
        <f t="shared" si="3"/>
        <v>X</v>
      </c>
      <c r="Q122" s="34">
        <f t="shared" si="4"/>
        <v>0</v>
      </c>
    </row>
    <row r="123" spans="6:17" ht="12.75">
      <c r="F123" s="19"/>
      <c r="N123" s="31">
        <v>120</v>
      </c>
      <c r="O123" s="32">
        <f>VLOOKUP(N123,'Seznam družstev'!$C$2:$D$183,2,FALSE)</f>
        <v>0</v>
      </c>
      <c r="P123" s="83" t="str">
        <f t="shared" si="3"/>
        <v>X</v>
      </c>
      <c r="Q123" s="34">
        <f t="shared" si="4"/>
        <v>0</v>
      </c>
    </row>
    <row r="124" spans="2:17" ht="12.75">
      <c r="B124" s="17" t="s">
        <v>100</v>
      </c>
      <c r="C124" s="17">
        <f>'Seznam družstev'!B63</f>
        <v>0</v>
      </c>
      <c r="D124" s="16" t="s">
        <v>94</v>
      </c>
      <c r="G124" s="16" t="s">
        <v>3</v>
      </c>
      <c r="N124" s="31">
        <v>121</v>
      </c>
      <c r="O124" s="32">
        <f>VLOOKUP(N124,'Seznam družstev'!$C$2:$D$183,2,FALSE)</f>
        <v>0</v>
      </c>
      <c r="P124" s="83" t="str">
        <f t="shared" si="3"/>
        <v>X</v>
      </c>
      <c r="Q124" s="34">
        <f t="shared" si="4"/>
        <v>0</v>
      </c>
    </row>
    <row r="125" spans="1:17" ht="12.75">
      <c r="A125" s="19" t="s">
        <v>149</v>
      </c>
      <c r="B125" s="17" t="str">
        <f>VLOOKUP(A125,'Seznam družstev'!$C$2:$D$183,2,FALSE)</f>
        <v>x</v>
      </c>
      <c r="C125" s="18" t="s">
        <v>0</v>
      </c>
      <c r="D125" s="29"/>
      <c r="E125" s="29"/>
      <c r="F125" s="19" t="str">
        <f>A125</f>
        <v>x</v>
      </c>
      <c r="G125" s="30">
        <f>IF(E125="DISK","DISK",D125)</f>
        <v>0</v>
      </c>
      <c r="N125" s="31">
        <v>122</v>
      </c>
      <c r="O125" s="32">
        <f>VLOOKUP(N125,'Seznam družstev'!$C$2:$D$183,2,FALSE)</f>
        <v>0</v>
      </c>
      <c r="P125" s="83" t="str">
        <f t="shared" si="3"/>
        <v>X</v>
      </c>
      <c r="Q125" s="34">
        <f t="shared" si="4"/>
        <v>0</v>
      </c>
    </row>
    <row r="126" spans="1:17" ht="12.75">
      <c r="A126" s="19" t="s">
        <v>149</v>
      </c>
      <c r="B126" s="17" t="str">
        <f>VLOOKUP(A126,'Seznam družstev'!$C$2:$D$183,2,FALSE)</f>
        <v>x</v>
      </c>
      <c r="C126" s="18" t="s">
        <v>1</v>
      </c>
      <c r="D126" s="29"/>
      <c r="E126" s="29"/>
      <c r="F126" s="19" t="str">
        <f>A126</f>
        <v>x</v>
      </c>
      <c r="G126" s="30">
        <f>IF(E126="DISK","DISK",D126-D125)</f>
        <v>0</v>
      </c>
      <c r="N126" s="31">
        <v>123</v>
      </c>
      <c r="O126" s="32">
        <f>VLOOKUP(N126,'Seznam družstev'!$C$2:$D$183,2,FALSE)</f>
        <v>0</v>
      </c>
      <c r="P126" s="83" t="str">
        <f t="shared" si="3"/>
        <v>X</v>
      </c>
      <c r="Q126" s="34">
        <f t="shared" si="4"/>
        <v>0</v>
      </c>
    </row>
    <row r="127" spans="1:17" ht="13.5" thickBot="1">
      <c r="A127" s="19" t="s">
        <v>149</v>
      </c>
      <c r="B127" s="17" t="str">
        <f>VLOOKUP(A127,'Seznam družstev'!$C$2:$D$183,2,FALSE)</f>
        <v>x</v>
      </c>
      <c r="C127" s="18" t="s">
        <v>140</v>
      </c>
      <c r="D127" s="29"/>
      <c r="E127" s="29"/>
      <c r="F127" s="19" t="str">
        <f>A127</f>
        <v>x</v>
      </c>
      <c r="G127" s="30">
        <f>IF(E127="DISK","DISK",D127-D126)</f>
        <v>0</v>
      </c>
      <c r="N127" s="31">
        <v>124</v>
      </c>
      <c r="O127" s="32">
        <f>VLOOKUP(N127,'Seznam družstev'!$C$2:$D$183,2,FALSE)</f>
        <v>0</v>
      </c>
      <c r="P127" s="83" t="str">
        <f t="shared" si="3"/>
        <v>X</v>
      </c>
      <c r="Q127" s="34">
        <f t="shared" si="4"/>
        <v>0</v>
      </c>
    </row>
    <row r="128" spans="3:17" ht="13.5" thickBot="1">
      <c r="C128" s="35" t="s">
        <v>2</v>
      </c>
      <c r="D128" s="36">
        <f>IF(OR(E125="DISK",E126="DISK",E127="DISK"),"DISK",D127)</f>
        <v>0</v>
      </c>
      <c r="E128" s="37"/>
      <c r="F128" s="78"/>
      <c r="G128" s="37"/>
      <c r="N128" s="31">
        <v>125</v>
      </c>
      <c r="O128" s="32">
        <f>VLOOKUP(N128,'Seznam družstev'!$C$2:$D$183,2,FALSE)</f>
        <v>0</v>
      </c>
      <c r="P128" s="83" t="str">
        <f t="shared" si="3"/>
        <v>X</v>
      </c>
      <c r="Q128" s="34">
        <f t="shared" si="4"/>
        <v>0</v>
      </c>
    </row>
    <row r="129" spans="6:17" ht="12.75">
      <c r="F129" s="19"/>
      <c r="N129" s="31">
        <v>126</v>
      </c>
      <c r="O129" s="32">
        <f>VLOOKUP(N129,'Seznam družstev'!$C$2:$D$183,2,FALSE)</f>
        <v>0</v>
      </c>
      <c r="P129" s="83" t="str">
        <f t="shared" si="3"/>
        <v>X</v>
      </c>
      <c r="Q129" s="34">
        <f t="shared" si="4"/>
        <v>0</v>
      </c>
    </row>
    <row r="130" spans="2:17" ht="12.75">
      <c r="B130" s="17" t="s">
        <v>139</v>
      </c>
      <c r="C130" s="17">
        <f>'Seznam družstev'!B66</f>
        <v>0</v>
      </c>
      <c r="D130" s="16" t="s">
        <v>94</v>
      </c>
      <c r="G130" s="16" t="s">
        <v>3</v>
      </c>
      <c r="N130" s="31">
        <v>127</v>
      </c>
      <c r="O130" s="32">
        <f>VLOOKUP(N130,'Seznam družstev'!$C$2:$D$183,2,FALSE)</f>
        <v>0</v>
      </c>
      <c r="P130" s="83" t="str">
        <f t="shared" si="3"/>
        <v>X</v>
      </c>
      <c r="Q130" s="34">
        <f t="shared" si="4"/>
        <v>0</v>
      </c>
    </row>
    <row r="131" spans="1:17" ht="12.75">
      <c r="A131" s="19" t="s">
        <v>149</v>
      </c>
      <c r="B131" s="17" t="str">
        <f>VLOOKUP(A131,'Seznam družstev'!$C$2:$D$183,2,FALSE)</f>
        <v>x</v>
      </c>
      <c r="C131" s="18" t="s">
        <v>0</v>
      </c>
      <c r="D131" s="29"/>
      <c r="E131" s="29"/>
      <c r="F131" s="19" t="str">
        <f>A131</f>
        <v>x</v>
      </c>
      <c r="G131" s="30">
        <f>IF(E131="DISK","DISK",D131)</f>
        <v>0</v>
      </c>
      <c r="N131" s="31">
        <v>128</v>
      </c>
      <c r="O131" s="32">
        <f>VLOOKUP(N131,'Seznam družstev'!$C$2:$D$183,2,FALSE)</f>
        <v>0</v>
      </c>
      <c r="P131" s="83" t="str">
        <f t="shared" si="3"/>
        <v>X</v>
      </c>
      <c r="Q131" s="34">
        <f t="shared" si="4"/>
        <v>0</v>
      </c>
    </row>
    <row r="132" spans="1:17" ht="12.75">
      <c r="A132" s="19" t="s">
        <v>149</v>
      </c>
      <c r="B132" s="17" t="str">
        <f>VLOOKUP(A132,'Seznam družstev'!$C$2:$D$183,2,FALSE)</f>
        <v>x</v>
      </c>
      <c r="C132" s="18" t="s">
        <v>1</v>
      </c>
      <c r="D132" s="29"/>
      <c r="E132" s="29"/>
      <c r="F132" s="19" t="str">
        <f>A132</f>
        <v>x</v>
      </c>
      <c r="G132" s="30">
        <f>IF(E132="DISK","DISK",D132-D131)</f>
        <v>0</v>
      </c>
      <c r="N132" s="31">
        <v>129</v>
      </c>
      <c r="O132" s="32">
        <f>VLOOKUP(N132,'Seznam družstev'!$C$2:$D$183,2,FALSE)</f>
        <v>0</v>
      </c>
      <c r="P132" s="83" t="str">
        <f t="shared" si="3"/>
        <v>X</v>
      </c>
      <c r="Q132" s="34">
        <f t="shared" si="4"/>
        <v>0</v>
      </c>
    </row>
    <row r="133" spans="1:17" ht="13.5" thickBot="1">
      <c r="A133" s="19" t="s">
        <v>149</v>
      </c>
      <c r="B133" s="17" t="str">
        <f>VLOOKUP(A133,'Seznam družstev'!$C$2:$D$183,2,FALSE)</f>
        <v>x</v>
      </c>
      <c r="C133" s="18" t="s">
        <v>140</v>
      </c>
      <c r="D133" s="29"/>
      <c r="E133" s="29"/>
      <c r="F133" s="19" t="str">
        <f>A133</f>
        <v>x</v>
      </c>
      <c r="G133" s="30">
        <f>IF(E133="DISK","DISK",D133-D132)</f>
        <v>0</v>
      </c>
      <c r="N133" s="31">
        <v>130</v>
      </c>
      <c r="O133" s="32">
        <f>VLOOKUP(N133,'Seznam družstev'!$C$2:$D$183,2,FALSE)</f>
        <v>0</v>
      </c>
      <c r="P133" s="83" t="str">
        <f aca="true" t="shared" si="5" ref="P133:P183">IF(O133&gt;0,VLOOKUP(N133,$F$5:$G$361,2,FALSE),"X")</f>
        <v>X</v>
      </c>
      <c r="Q133" s="34">
        <f aca="true" t="shared" si="6" ref="Q133:Q183">IF(P133="X",,IF(P133="DISK",CEILING(COUNTA($O$4:$O$183)-COUNTIF($O$4:$O$183,"=0")-COUNTIF($P$4:$P$183,"disk")/2,1),RANK(P133,$P$4:$P$183,1)))</f>
        <v>0</v>
      </c>
    </row>
    <row r="134" spans="3:17" ht="13.5" thickBot="1">
      <c r="C134" s="35" t="s">
        <v>2</v>
      </c>
      <c r="D134" s="36">
        <f>IF(OR(E131="DISK",E132="DISK",E133="DISK"),"DISK",D133)</f>
        <v>0</v>
      </c>
      <c r="E134" s="37"/>
      <c r="F134" s="78"/>
      <c r="G134" s="37"/>
      <c r="N134" s="31">
        <v>131</v>
      </c>
      <c r="O134" s="32">
        <f>VLOOKUP(N134,'Seznam družstev'!$C$2:$D$183,2,FALSE)</f>
        <v>0</v>
      </c>
      <c r="P134" s="83" t="str">
        <f t="shared" si="5"/>
        <v>X</v>
      </c>
      <c r="Q134" s="34">
        <f t="shared" si="6"/>
        <v>0</v>
      </c>
    </row>
    <row r="135" spans="6:17" ht="12.75">
      <c r="F135" s="19"/>
      <c r="N135" s="31">
        <v>132</v>
      </c>
      <c r="O135" s="32">
        <f>VLOOKUP(N135,'Seznam družstev'!$C$2:$D$183,2,FALSE)</f>
        <v>0</v>
      </c>
      <c r="P135" s="83" t="str">
        <f t="shared" si="5"/>
        <v>X</v>
      </c>
      <c r="Q135" s="34">
        <f t="shared" si="6"/>
        <v>0</v>
      </c>
    </row>
    <row r="136" spans="2:17" ht="12.75">
      <c r="B136" s="17" t="s">
        <v>101</v>
      </c>
      <c r="C136" s="17">
        <f>'Seznam družstev'!B69</f>
        <v>0</v>
      </c>
      <c r="D136" s="16" t="s">
        <v>94</v>
      </c>
      <c r="G136" s="16" t="s">
        <v>3</v>
      </c>
      <c r="N136" s="31">
        <v>133</v>
      </c>
      <c r="O136" s="32">
        <f>VLOOKUP(N136,'Seznam družstev'!$C$2:$D$183,2,FALSE)</f>
        <v>0</v>
      </c>
      <c r="P136" s="83" t="str">
        <f t="shared" si="5"/>
        <v>X</v>
      </c>
      <c r="Q136" s="34">
        <f t="shared" si="6"/>
        <v>0</v>
      </c>
    </row>
    <row r="137" spans="1:17" ht="12.75">
      <c r="A137" s="19" t="s">
        <v>149</v>
      </c>
      <c r="B137" s="17" t="str">
        <f>VLOOKUP(A137,'Seznam družstev'!$C$2:$D$183,2,FALSE)</f>
        <v>x</v>
      </c>
      <c r="C137" s="18" t="s">
        <v>0</v>
      </c>
      <c r="D137" s="29"/>
      <c r="E137" s="29"/>
      <c r="F137" s="19" t="str">
        <f>A137</f>
        <v>x</v>
      </c>
      <c r="G137" s="30">
        <f>IF(E137="DISK","DISK",D137)</f>
        <v>0</v>
      </c>
      <c r="N137" s="31">
        <v>134</v>
      </c>
      <c r="O137" s="32">
        <f>VLOOKUP(N137,'Seznam družstev'!$C$2:$D$183,2,FALSE)</f>
        <v>0</v>
      </c>
      <c r="P137" s="83" t="str">
        <f t="shared" si="5"/>
        <v>X</v>
      </c>
      <c r="Q137" s="34">
        <f t="shared" si="6"/>
        <v>0</v>
      </c>
    </row>
    <row r="138" spans="1:17" ht="12.75">
      <c r="A138" s="19" t="s">
        <v>149</v>
      </c>
      <c r="B138" s="17" t="str">
        <f>VLOOKUP(A138,'Seznam družstev'!$C$2:$D$183,2,FALSE)</f>
        <v>x</v>
      </c>
      <c r="C138" s="18" t="s">
        <v>1</v>
      </c>
      <c r="D138" s="29"/>
      <c r="E138" s="29"/>
      <c r="F138" s="19" t="str">
        <f>A138</f>
        <v>x</v>
      </c>
      <c r="G138" s="30">
        <f>IF(E138="DISK","DISK",D138-D137)</f>
        <v>0</v>
      </c>
      <c r="N138" s="31">
        <v>135</v>
      </c>
      <c r="O138" s="32">
        <f>VLOOKUP(N138,'Seznam družstev'!$C$2:$D$183,2,FALSE)</f>
        <v>0</v>
      </c>
      <c r="P138" s="83" t="str">
        <f t="shared" si="5"/>
        <v>X</v>
      </c>
      <c r="Q138" s="34">
        <f t="shared" si="6"/>
        <v>0</v>
      </c>
    </row>
    <row r="139" spans="1:17" ht="13.5" thickBot="1">
      <c r="A139" s="19" t="s">
        <v>149</v>
      </c>
      <c r="B139" s="17" t="str">
        <f>VLOOKUP(A139,'Seznam družstev'!$C$2:$D$183,2,FALSE)</f>
        <v>x</v>
      </c>
      <c r="C139" s="18" t="s">
        <v>140</v>
      </c>
      <c r="D139" s="29"/>
      <c r="E139" s="29"/>
      <c r="F139" s="19" t="str">
        <f>A139</f>
        <v>x</v>
      </c>
      <c r="G139" s="30">
        <f>IF(E139="DISK","DISK",D139-D138)</f>
        <v>0</v>
      </c>
      <c r="N139" s="31">
        <v>136</v>
      </c>
      <c r="O139" s="32">
        <f>VLOOKUP(N139,'Seznam družstev'!$C$2:$D$183,2,FALSE)</f>
        <v>0</v>
      </c>
      <c r="P139" s="83" t="str">
        <f t="shared" si="5"/>
        <v>X</v>
      </c>
      <c r="Q139" s="34">
        <f t="shared" si="6"/>
        <v>0</v>
      </c>
    </row>
    <row r="140" spans="3:17" ht="13.5" thickBot="1">
      <c r="C140" s="35" t="s">
        <v>2</v>
      </c>
      <c r="D140" s="36">
        <f>IF(OR(E137="DISK",E138="DISK",E139="DISK"),"DISK",D139)</f>
        <v>0</v>
      </c>
      <c r="E140" s="37"/>
      <c r="F140" s="78"/>
      <c r="G140" s="37"/>
      <c r="N140" s="31">
        <v>137</v>
      </c>
      <c r="O140" s="32">
        <f>VLOOKUP(N140,'Seznam družstev'!$C$2:$D$183,2,FALSE)</f>
        <v>0</v>
      </c>
      <c r="P140" s="83" t="str">
        <f t="shared" si="5"/>
        <v>X</v>
      </c>
      <c r="Q140" s="34">
        <f t="shared" si="6"/>
        <v>0</v>
      </c>
    </row>
    <row r="141" spans="6:17" ht="12.75">
      <c r="F141" s="19"/>
      <c r="N141" s="31">
        <v>138</v>
      </c>
      <c r="O141" s="32">
        <f>VLOOKUP(N141,'Seznam družstev'!$C$2:$D$183,2,FALSE)</f>
        <v>0</v>
      </c>
      <c r="P141" s="83" t="str">
        <f t="shared" si="5"/>
        <v>X</v>
      </c>
      <c r="Q141" s="34">
        <f t="shared" si="6"/>
        <v>0</v>
      </c>
    </row>
    <row r="142" spans="2:17" ht="12.75">
      <c r="B142" s="17" t="s">
        <v>102</v>
      </c>
      <c r="C142" s="17">
        <f>'Seznam družstev'!B72</f>
        <v>0</v>
      </c>
      <c r="D142" s="16" t="s">
        <v>94</v>
      </c>
      <c r="G142" s="16" t="s">
        <v>3</v>
      </c>
      <c r="N142" s="31">
        <v>139</v>
      </c>
      <c r="O142" s="32">
        <f>VLOOKUP(N142,'Seznam družstev'!$C$2:$D$183,2,FALSE)</f>
        <v>0</v>
      </c>
      <c r="P142" s="83" t="str">
        <f t="shared" si="5"/>
        <v>X</v>
      </c>
      <c r="Q142" s="34">
        <f t="shared" si="6"/>
        <v>0</v>
      </c>
    </row>
    <row r="143" spans="1:17" ht="12.75">
      <c r="A143" s="19" t="s">
        <v>149</v>
      </c>
      <c r="B143" s="17" t="str">
        <f>VLOOKUP(A143,'Seznam družstev'!$C$2:$D$183,2,FALSE)</f>
        <v>x</v>
      </c>
      <c r="C143" s="18" t="s">
        <v>0</v>
      </c>
      <c r="D143" s="29"/>
      <c r="E143" s="29"/>
      <c r="F143" s="19" t="str">
        <f>A143</f>
        <v>x</v>
      </c>
      <c r="G143" s="30">
        <f>IF(E143="DISK","DISK",D143)</f>
        <v>0</v>
      </c>
      <c r="N143" s="31">
        <v>140</v>
      </c>
      <c r="O143" s="32">
        <f>VLOOKUP(N143,'Seznam družstev'!$C$2:$D$183,2,FALSE)</f>
        <v>0</v>
      </c>
      <c r="P143" s="83" t="str">
        <f t="shared" si="5"/>
        <v>X</v>
      </c>
      <c r="Q143" s="34">
        <f t="shared" si="6"/>
        <v>0</v>
      </c>
    </row>
    <row r="144" spans="1:17" ht="12.75">
      <c r="A144" s="19" t="s">
        <v>149</v>
      </c>
      <c r="B144" s="17" t="str">
        <f>VLOOKUP(A144,'Seznam družstev'!$C$2:$D$183,2,FALSE)</f>
        <v>x</v>
      </c>
      <c r="C144" s="18" t="s">
        <v>1</v>
      </c>
      <c r="D144" s="29"/>
      <c r="E144" s="29"/>
      <c r="F144" s="19" t="str">
        <f>A144</f>
        <v>x</v>
      </c>
      <c r="G144" s="30">
        <f>IF(E144="DISK","DISK",D144-D143)</f>
        <v>0</v>
      </c>
      <c r="N144" s="31">
        <v>141</v>
      </c>
      <c r="O144" s="32">
        <f>VLOOKUP(N144,'Seznam družstev'!$C$2:$D$183,2,FALSE)</f>
        <v>0</v>
      </c>
      <c r="P144" s="83" t="str">
        <f t="shared" si="5"/>
        <v>X</v>
      </c>
      <c r="Q144" s="34">
        <f t="shared" si="6"/>
        <v>0</v>
      </c>
    </row>
    <row r="145" spans="1:17" ht="13.5" thickBot="1">
      <c r="A145" s="19" t="s">
        <v>149</v>
      </c>
      <c r="B145" s="17" t="str">
        <f>VLOOKUP(A145,'Seznam družstev'!$C$2:$D$183,2,FALSE)</f>
        <v>x</v>
      </c>
      <c r="C145" s="18" t="s">
        <v>140</v>
      </c>
      <c r="D145" s="29"/>
      <c r="E145" s="29"/>
      <c r="F145" s="19" t="str">
        <f>A145</f>
        <v>x</v>
      </c>
      <c r="G145" s="30">
        <f>IF(E145="DISK","DISK",D145-D144)</f>
        <v>0</v>
      </c>
      <c r="N145" s="31">
        <v>142</v>
      </c>
      <c r="O145" s="32">
        <f>VLOOKUP(N145,'Seznam družstev'!$C$2:$D$183,2,FALSE)</f>
        <v>0</v>
      </c>
      <c r="P145" s="83" t="str">
        <f t="shared" si="5"/>
        <v>X</v>
      </c>
      <c r="Q145" s="34">
        <f t="shared" si="6"/>
        <v>0</v>
      </c>
    </row>
    <row r="146" spans="3:17" ht="13.5" thickBot="1">
      <c r="C146" s="35" t="s">
        <v>2</v>
      </c>
      <c r="D146" s="36">
        <f>IF(OR(E143="DISK",E144="DISK",E145="DISK"),"DISK",D145)</f>
        <v>0</v>
      </c>
      <c r="E146" s="37"/>
      <c r="F146" s="78"/>
      <c r="G146" s="37"/>
      <c r="N146" s="31">
        <v>143</v>
      </c>
      <c r="O146" s="32">
        <f>VLOOKUP(N146,'Seznam družstev'!$C$2:$D$183,2,FALSE)</f>
        <v>0</v>
      </c>
      <c r="P146" s="83" t="str">
        <f t="shared" si="5"/>
        <v>X</v>
      </c>
      <c r="Q146" s="34">
        <f t="shared" si="6"/>
        <v>0</v>
      </c>
    </row>
    <row r="147" spans="6:17" ht="12.75">
      <c r="F147" s="19"/>
      <c r="N147" s="31">
        <v>144</v>
      </c>
      <c r="O147" s="32">
        <f>VLOOKUP(N147,'Seznam družstev'!$C$2:$D$183,2,FALSE)</f>
        <v>0</v>
      </c>
      <c r="P147" s="83" t="str">
        <f t="shared" si="5"/>
        <v>X</v>
      </c>
      <c r="Q147" s="34">
        <f t="shared" si="6"/>
        <v>0</v>
      </c>
    </row>
    <row r="148" spans="2:17" ht="12.75">
      <c r="B148" s="17" t="s">
        <v>103</v>
      </c>
      <c r="C148" s="17">
        <f>'Seznam družstev'!B75</f>
        <v>0</v>
      </c>
      <c r="D148" s="16" t="s">
        <v>94</v>
      </c>
      <c r="G148" s="16" t="s">
        <v>3</v>
      </c>
      <c r="N148" s="31">
        <v>145</v>
      </c>
      <c r="O148" s="32">
        <f>VLOOKUP(N148,'Seznam družstev'!$C$2:$D$183,2,FALSE)</f>
        <v>0</v>
      </c>
      <c r="P148" s="83" t="str">
        <f t="shared" si="5"/>
        <v>X</v>
      </c>
      <c r="Q148" s="34">
        <f t="shared" si="6"/>
        <v>0</v>
      </c>
    </row>
    <row r="149" spans="1:17" ht="12.75">
      <c r="A149" s="19" t="s">
        <v>149</v>
      </c>
      <c r="B149" s="17" t="str">
        <f>VLOOKUP(A149,'Seznam družstev'!$C$2:$D$183,2,FALSE)</f>
        <v>x</v>
      </c>
      <c r="C149" s="18" t="s">
        <v>0</v>
      </c>
      <c r="D149" s="29"/>
      <c r="E149" s="29"/>
      <c r="F149" s="19" t="str">
        <f>A149</f>
        <v>x</v>
      </c>
      <c r="G149" s="30">
        <f>IF(E149="DISK","DISK",D149)</f>
        <v>0</v>
      </c>
      <c r="N149" s="31">
        <v>146</v>
      </c>
      <c r="O149" s="32">
        <f>VLOOKUP(N149,'Seznam družstev'!$C$2:$D$183,2,FALSE)</f>
        <v>0</v>
      </c>
      <c r="P149" s="83" t="str">
        <f t="shared" si="5"/>
        <v>X</v>
      </c>
      <c r="Q149" s="34">
        <f t="shared" si="6"/>
        <v>0</v>
      </c>
    </row>
    <row r="150" spans="1:17" ht="12.75">
      <c r="A150" s="19" t="s">
        <v>149</v>
      </c>
      <c r="B150" s="17" t="str">
        <f>VLOOKUP(A150,'Seznam družstev'!$C$2:$D$183,2,FALSE)</f>
        <v>x</v>
      </c>
      <c r="C150" s="18" t="s">
        <v>1</v>
      </c>
      <c r="D150" s="29"/>
      <c r="E150" s="29"/>
      <c r="F150" s="19" t="str">
        <f>A150</f>
        <v>x</v>
      </c>
      <c r="G150" s="30">
        <f>IF(E150="DISK","DISK",D150-D149)</f>
        <v>0</v>
      </c>
      <c r="N150" s="31">
        <v>147</v>
      </c>
      <c r="O150" s="32">
        <f>VLOOKUP(N150,'Seznam družstev'!$C$2:$D$183,2,FALSE)</f>
        <v>0</v>
      </c>
      <c r="P150" s="83" t="str">
        <f t="shared" si="5"/>
        <v>X</v>
      </c>
      <c r="Q150" s="34">
        <f t="shared" si="6"/>
        <v>0</v>
      </c>
    </row>
    <row r="151" spans="1:17" ht="13.5" thickBot="1">
      <c r="A151" s="19" t="s">
        <v>149</v>
      </c>
      <c r="B151" s="17" t="str">
        <f>VLOOKUP(A151,'Seznam družstev'!$C$2:$D$183,2,FALSE)</f>
        <v>x</v>
      </c>
      <c r="C151" s="18" t="s">
        <v>140</v>
      </c>
      <c r="D151" s="29"/>
      <c r="E151" s="29"/>
      <c r="F151" s="19" t="str">
        <f>A151</f>
        <v>x</v>
      </c>
      <c r="G151" s="30">
        <f>IF(E151="DISK","DISK",D151-D150)</f>
        <v>0</v>
      </c>
      <c r="N151" s="31">
        <v>148</v>
      </c>
      <c r="O151" s="32">
        <f>VLOOKUP(N151,'Seznam družstev'!$C$2:$D$183,2,FALSE)</f>
        <v>0</v>
      </c>
      <c r="P151" s="83" t="str">
        <f t="shared" si="5"/>
        <v>X</v>
      </c>
      <c r="Q151" s="34">
        <f t="shared" si="6"/>
        <v>0</v>
      </c>
    </row>
    <row r="152" spans="3:17" ht="13.5" thickBot="1">
      <c r="C152" s="35" t="s">
        <v>2</v>
      </c>
      <c r="D152" s="36">
        <f>IF(OR(E149="DISK",E150="DISK",E151="DISK"),"DISK",D151)</f>
        <v>0</v>
      </c>
      <c r="E152" s="37"/>
      <c r="F152" s="78"/>
      <c r="G152" s="37"/>
      <c r="N152" s="31">
        <v>149</v>
      </c>
      <c r="O152" s="32">
        <f>VLOOKUP(N152,'Seznam družstev'!$C$2:$D$183,2,FALSE)</f>
        <v>0</v>
      </c>
      <c r="P152" s="83" t="str">
        <f t="shared" si="5"/>
        <v>X</v>
      </c>
      <c r="Q152" s="34">
        <f t="shared" si="6"/>
        <v>0</v>
      </c>
    </row>
    <row r="153" spans="6:17" ht="12.75">
      <c r="F153" s="19"/>
      <c r="N153" s="31">
        <v>150</v>
      </c>
      <c r="O153" s="32">
        <f>VLOOKUP(N153,'Seznam družstev'!$C$2:$D$183,2,FALSE)</f>
        <v>0</v>
      </c>
      <c r="P153" s="83" t="str">
        <f t="shared" si="5"/>
        <v>X</v>
      </c>
      <c r="Q153" s="34">
        <f t="shared" si="6"/>
        <v>0</v>
      </c>
    </row>
    <row r="154" spans="2:17" ht="12.75">
      <c r="B154" s="17" t="s">
        <v>104</v>
      </c>
      <c r="C154" s="17">
        <f>'Seznam družstev'!B78</f>
        <v>0</v>
      </c>
      <c r="D154" s="16" t="s">
        <v>94</v>
      </c>
      <c r="G154" s="16" t="s">
        <v>3</v>
      </c>
      <c r="N154" s="31">
        <v>151</v>
      </c>
      <c r="O154" s="32">
        <f>VLOOKUP(N154,'Seznam družstev'!$C$2:$D$183,2,FALSE)</f>
        <v>0</v>
      </c>
      <c r="P154" s="83" t="str">
        <f t="shared" si="5"/>
        <v>X</v>
      </c>
      <c r="Q154" s="34">
        <f t="shared" si="6"/>
        <v>0</v>
      </c>
    </row>
    <row r="155" spans="1:17" ht="12.75">
      <c r="A155" s="19" t="s">
        <v>149</v>
      </c>
      <c r="B155" s="17" t="str">
        <f>VLOOKUP(A155,'Seznam družstev'!$C$2:$D$183,2,FALSE)</f>
        <v>x</v>
      </c>
      <c r="C155" s="18" t="s">
        <v>0</v>
      </c>
      <c r="D155" s="29"/>
      <c r="E155" s="29"/>
      <c r="F155" s="19" t="str">
        <f>A155</f>
        <v>x</v>
      </c>
      <c r="G155" s="30">
        <f>IF(E155="DISK","DISK",D155)</f>
        <v>0</v>
      </c>
      <c r="N155" s="31">
        <v>152</v>
      </c>
      <c r="O155" s="32">
        <f>VLOOKUP(N155,'Seznam družstev'!$C$2:$D$183,2,FALSE)</f>
        <v>0</v>
      </c>
      <c r="P155" s="83" t="str">
        <f t="shared" si="5"/>
        <v>X</v>
      </c>
      <c r="Q155" s="34">
        <f t="shared" si="6"/>
        <v>0</v>
      </c>
    </row>
    <row r="156" spans="1:17" ht="12.75">
      <c r="A156" s="19" t="s">
        <v>149</v>
      </c>
      <c r="B156" s="17" t="str">
        <f>VLOOKUP(A156,'Seznam družstev'!$C$2:$D$183,2,FALSE)</f>
        <v>x</v>
      </c>
      <c r="C156" s="18" t="s">
        <v>1</v>
      </c>
      <c r="D156" s="29"/>
      <c r="E156" s="29"/>
      <c r="F156" s="19" t="str">
        <f>A156</f>
        <v>x</v>
      </c>
      <c r="G156" s="30">
        <f>IF(E156="DISK","DISK",D156-D155)</f>
        <v>0</v>
      </c>
      <c r="N156" s="31">
        <v>153</v>
      </c>
      <c r="O156" s="32">
        <f>VLOOKUP(N156,'Seznam družstev'!$C$2:$D$183,2,FALSE)</f>
        <v>0</v>
      </c>
      <c r="P156" s="83" t="str">
        <f t="shared" si="5"/>
        <v>X</v>
      </c>
      <c r="Q156" s="34">
        <f t="shared" si="6"/>
        <v>0</v>
      </c>
    </row>
    <row r="157" spans="1:17" ht="13.5" thickBot="1">
      <c r="A157" s="19" t="s">
        <v>149</v>
      </c>
      <c r="B157" s="17" t="str">
        <f>VLOOKUP(A157,'Seznam družstev'!$C$2:$D$183,2,FALSE)</f>
        <v>x</v>
      </c>
      <c r="C157" s="18" t="s">
        <v>140</v>
      </c>
      <c r="D157" s="29"/>
      <c r="E157" s="29"/>
      <c r="F157" s="19" t="str">
        <f>A157</f>
        <v>x</v>
      </c>
      <c r="G157" s="30">
        <f>IF(E157="DISK","DISK",D157-D156)</f>
        <v>0</v>
      </c>
      <c r="N157" s="31">
        <v>154</v>
      </c>
      <c r="O157" s="32">
        <f>VLOOKUP(N157,'Seznam družstev'!$C$2:$D$183,2,FALSE)</f>
        <v>0</v>
      </c>
      <c r="P157" s="83" t="str">
        <f t="shared" si="5"/>
        <v>X</v>
      </c>
      <c r="Q157" s="34">
        <f t="shared" si="6"/>
        <v>0</v>
      </c>
    </row>
    <row r="158" spans="3:17" ht="13.5" thickBot="1">
      <c r="C158" s="35" t="s">
        <v>2</v>
      </c>
      <c r="D158" s="36">
        <f>IF(OR(E155="DISK",E156="DISK",E157="DISK"),"DISK",D157)</f>
        <v>0</v>
      </c>
      <c r="E158" s="37"/>
      <c r="F158" s="78"/>
      <c r="G158" s="37"/>
      <c r="N158" s="31">
        <v>155</v>
      </c>
      <c r="O158" s="32">
        <f>VLOOKUP(N158,'Seznam družstev'!$C$2:$D$183,2,FALSE)</f>
        <v>0</v>
      </c>
      <c r="P158" s="83" t="str">
        <f t="shared" si="5"/>
        <v>X</v>
      </c>
      <c r="Q158" s="34">
        <f t="shared" si="6"/>
        <v>0</v>
      </c>
    </row>
    <row r="159" spans="6:17" ht="12.75">
      <c r="F159" s="19"/>
      <c r="N159" s="31">
        <v>156</v>
      </c>
      <c r="O159" s="32">
        <f>VLOOKUP(N159,'Seznam družstev'!$C$2:$D$183,2,FALSE)</f>
        <v>0</v>
      </c>
      <c r="P159" s="83" t="str">
        <f t="shared" si="5"/>
        <v>X</v>
      </c>
      <c r="Q159" s="34">
        <f t="shared" si="6"/>
        <v>0</v>
      </c>
    </row>
    <row r="160" spans="2:17" ht="12.75">
      <c r="B160" s="17" t="s">
        <v>105</v>
      </c>
      <c r="C160" s="17">
        <f>'Seznam družstev'!B81</f>
        <v>0</v>
      </c>
      <c r="D160" s="16" t="s">
        <v>94</v>
      </c>
      <c r="G160" s="16" t="s">
        <v>3</v>
      </c>
      <c r="N160" s="31">
        <v>157</v>
      </c>
      <c r="O160" s="32">
        <f>VLOOKUP(N160,'Seznam družstev'!$C$2:$D$183,2,FALSE)</f>
        <v>0</v>
      </c>
      <c r="P160" s="83" t="str">
        <f t="shared" si="5"/>
        <v>X</v>
      </c>
      <c r="Q160" s="34">
        <f t="shared" si="6"/>
        <v>0</v>
      </c>
    </row>
    <row r="161" spans="1:17" ht="12.75">
      <c r="A161" s="19" t="s">
        <v>149</v>
      </c>
      <c r="B161" s="17" t="str">
        <f>VLOOKUP(A161,'Seznam družstev'!$C$2:$D$183,2,FALSE)</f>
        <v>x</v>
      </c>
      <c r="C161" s="18" t="s">
        <v>0</v>
      </c>
      <c r="D161" s="29"/>
      <c r="E161" s="29"/>
      <c r="F161" s="19" t="str">
        <f>A161</f>
        <v>x</v>
      </c>
      <c r="G161" s="30">
        <f>IF(E161="DISK","DISK",D161)</f>
        <v>0</v>
      </c>
      <c r="N161" s="31">
        <v>158</v>
      </c>
      <c r="O161" s="32">
        <f>VLOOKUP(N161,'Seznam družstev'!$C$2:$D$183,2,FALSE)</f>
        <v>0</v>
      </c>
      <c r="P161" s="83" t="str">
        <f t="shared" si="5"/>
        <v>X</v>
      </c>
      <c r="Q161" s="34">
        <f t="shared" si="6"/>
        <v>0</v>
      </c>
    </row>
    <row r="162" spans="1:17" ht="12.75">
      <c r="A162" s="19" t="s">
        <v>149</v>
      </c>
      <c r="B162" s="17" t="str">
        <f>VLOOKUP(A162,'Seznam družstev'!$C$2:$D$183,2,FALSE)</f>
        <v>x</v>
      </c>
      <c r="C162" s="18" t="s">
        <v>1</v>
      </c>
      <c r="D162" s="29"/>
      <c r="E162" s="29"/>
      <c r="F162" s="19" t="str">
        <f>A162</f>
        <v>x</v>
      </c>
      <c r="G162" s="30">
        <f>IF(E162="DISK","DISK",D162-D161)</f>
        <v>0</v>
      </c>
      <c r="N162" s="31">
        <v>159</v>
      </c>
      <c r="O162" s="32">
        <f>VLOOKUP(N162,'Seznam družstev'!$C$2:$D$183,2,FALSE)</f>
        <v>0</v>
      </c>
      <c r="P162" s="83" t="str">
        <f t="shared" si="5"/>
        <v>X</v>
      </c>
      <c r="Q162" s="34">
        <f t="shared" si="6"/>
        <v>0</v>
      </c>
    </row>
    <row r="163" spans="1:17" ht="13.5" thickBot="1">
      <c r="A163" s="19" t="s">
        <v>149</v>
      </c>
      <c r="B163" s="17" t="str">
        <f>VLOOKUP(A163,'Seznam družstev'!$C$2:$D$183,2,FALSE)</f>
        <v>x</v>
      </c>
      <c r="C163" s="18" t="s">
        <v>140</v>
      </c>
      <c r="D163" s="29"/>
      <c r="E163" s="29"/>
      <c r="F163" s="19" t="str">
        <f>A163</f>
        <v>x</v>
      </c>
      <c r="G163" s="30">
        <f>IF(E163="DISK","DISK",D163-D162)</f>
        <v>0</v>
      </c>
      <c r="N163" s="31">
        <v>160</v>
      </c>
      <c r="O163" s="32">
        <f>VLOOKUP(N163,'Seznam družstev'!$C$2:$D$183,2,FALSE)</f>
        <v>0</v>
      </c>
      <c r="P163" s="83" t="str">
        <f t="shared" si="5"/>
        <v>X</v>
      </c>
      <c r="Q163" s="34">
        <f t="shared" si="6"/>
        <v>0</v>
      </c>
    </row>
    <row r="164" spans="3:17" ht="13.5" thickBot="1">
      <c r="C164" s="35" t="s">
        <v>2</v>
      </c>
      <c r="D164" s="36">
        <f>IF(OR(E161="DISK",E162="DISK",E163="DISK"),"DISK",D163)</f>
        <v>0</v>
      </c>
      <c r="E164" s="37"/>
      <c r="F164" s="78"/>
      <c r="G164" s="37"/>
      <c r="N164" s="31">
        <v>161</v>
      </c>
      <c r="O164" s="32">
        <f>VLOOKUP(N164,'Seznam družstev'!$C$2:$D$183,2,FALSE)</f>
        <v>0</v>
      </c>
      <c r="P164" s="83" t="str">
        <f t="shared" si="5"/>
        <v>X</v>
      </c>
      <c r="Q164" s="34">
        <f t="shared" si="6"/>
        <v>0</v>
      </c>
    </row>
    <row r="165" spans="6:17" ht="12.75">
      <c r="F165" s="19"/>
      <c r="N165" s="31">
        <v>162</v>
      </c>
      <c r="O165" s="32">
        <f>VLOOKUP(N165,'Seznam družstev'!$C$2:$D$183,2,FALSE)</f>
        <v>0</v>
      </c>
      <c r="P165" s="83" t="str">
        <f t="shared" si="5"/>
        <v>X</v>
      </c>
      <c r="Q165" s="34">
        <f t="shared" si="6"/>
        <v>0</v>
      </c>
    </row>
    <row r="166" spans="2:17" ht="12.75">
      <c r="B166" s="17" t="s">
        <v>106</v>
      </c>
      <c r="C166" s="17">
        <f>'Seznam družstev'!B84</f>
        <v>0</v>
      </c>
      <c r="D166" s="16" t="s">
        <v>94</v>
      </c>
      <c r="G166" s="16" t="s">
        <v>3</v>
      </c>
      <c r="N166" s="31">
        <v>163</v>
      </c>
      <c r="O166" s="32">
        <f>VLOOKUP(N166,'Seznam družstev'!$C$2:$D$183,2,FALSE)</f>
        <v>0</v>
      </c>
      <c r="P166" s="83" t="str">
        <f t="shared" si="5"/>
        <v>X</v>
      </c>
      <c r="Q166" s="34">
        <f t="shared" si="6"/>
        <v>0</v>
      </c>
    </row>
    <row r="167" spans="1:17" ht="12.75">
      <c r="A167" s="19" t="s">
        <v>149</v>
      </c>
      <c r="B167" s="17" t="str">
        <f>VLOOKUP(A167,'Seznam družstev'!$C$2:$D$183,2,FALSE)</f>
        <v>x</v>
      </c>
      <c r="C167" s="18" t="s">
        <v>0</v>
      </c>
      <c r="D167" s="29"/>
      <c r="E167" s="29"/>
      <c r="F167" s="19" t="str">
        <f>A167</f>
        <v>x</v>
      </c>
      <c r="G167" s="30">
        <f>IF(E167="DISK","DISK",D167)</f>
        <v>0</v>
      </c>
      <c r="N167" s="31">
        <v>164</v>
      </c>
      <c r="O167" s="32">
        <f>VLOOKUP(N167,'Seznam družstev'!$C$2:$D$183,2,FALSE)</f>
        <v>0</v>
      </c>
      <c r="P167" s="83" t="str">
        <f t="shared" si="5"/>
        <v>X</v>
      </c>
      <c r="Q167" s="34">
        <f t="shared" si="6"/>
        <v>0</v>
      </c>
    </row>
    <row r="168" spans="1:17" ht="12.75">
      <c r="A168" s="19" t="s">
        <v>149</v>
      </c>
      <c r="B168" s="17" t="str">
        <f>VLOOKUP(A168,'Seznam družstev'!$C$2:$D$183,2,FALSE)</f>
        <v>x</v>
      </c>
      <c r="C168" s="18" t="s">
        <v>1</v>
      </c>
      <c r="D168" s="29"/>
      <c r="E168" s="29"/>
      <c r="F168" s="19" t="str">
        <f>A168</f>
        <v>x</v>
      </c>
      <c r="G168" s="30">
        <f>IF(E168="DISK","DISK",D168-D167)</f>
        <v>0</v>
      </c>
      <c r="N168" s="31">
        <v>165</v>
      </c>
      <c r="O168" s="32">
        <f>VLOOKUP(N168,'Seznam družstev'!$C$2:$D$183,2,FALSE)</f>
        <v>0</v>
      </c>
      <c r="P168" s="83" t="str">
        <f t="shared" si="5"/>
        <v>X</v>
      </c>
      <c r="Q168" s="34">
        <f t="shared" si="6"/>
        <v>0</v>
      </c>
    </row>
    <row r="169" spans="1:17" ht="13.5" thickBot="1">
      <c r="A169" s="19" t="s">
        <v>149</v>
      </c>
      <c r="B169" s="17" t="str">
        <f>VLOOKUP(A169,'Seznam družstev'!$C$2:$D$183,2,FALSE)</f>
        <v>x</v>
      </c>
      <c r="C169" s="18" t="s">
        <v>140</v>
      </c>
      <c r="D169" s="29"/>
      <c r="E169" s="29"/>
      <c r="F169" s="19" t="str">
        <f>A169</f>
        <v>x</v>
      </c>
      <c r="G169" s="30">
        <f>IF(E169="DISK","DISK",D169-D168)</f>
        <v>0</v>
      </c>
      <c r="N169" s="31">
        <v>166</v>
      </c>
      <c r="O169" s="32">
        <f>VLOOKUP(N169,'Seznam družstev'!$C$2:$D$183,2,FALSE)</f>
        <v>0</v>
      </c>
      <c r="P169" s="83" t="str">
        <f t="shared" si="5"/>
        <v>X</v>
      </c>
      <c r="Q169" s="34">
        <f t="shared" si="6"/>
        <v>0</v>
      </c>
    </row>
    <row r="170" spans="3:17" ht="13.5" thickBot="1">
      <c r="C170" s="35" t="s">
        <v>2</v>
      </c>
      <c r="D170" s="36">
        <f>IF(OR(E167="DISK",E168="DISK",E169="DISK"),"DISK",D169)</f>
        <v>0</v>
      </c>
      <c r="E170" s="37"/>
      <c r="F170" s="78"/>
      <c r="G170" s="37"/>
      <c r="N170" s="31">
        <v>167</v>
      </c>
      <c r="O170" s="32">
        <f>VLOOKUP(N170,'Seznam družstev'!$C$2:$D$183,2,FALSE)</f>
        <v>0</v>
      </c>
      <c r="P170" s="83" t="str">
        <f t="shared" si="5"/>
        <v>X</v>
      </c>
      <c r="Q170" s="34">
        <f t="shared" si="6"/>
        <v>0</v>
      </c>
    </row>
    <row r="171" spans="6:17" ht="12.75">
      <c r="F171" s="19"/>
      <c r="N171" s="31">
        <v>168</v>
      </c>
      <c r="O171" s="32">
        <f>VLOOKUP(N171,'Seznam družstev'!$C$2:$D$183,2,FALSE)</f>
        <v>0</v>
      </c>
      <c r="P171" s="83" t="str">
        <f t="shared" si="5"/>
        <v>X</v>
      </c>
      <c r="Q171" s="34">
        <f t="shared" si="6"/>
        <v>0</v>
      </c>
    </row>
    <row r="172" spans="2:17" ht="12.75">
      <c r="B172" s="17" t="s">
        <v>107</v>
      </c>
      <c r="C172" s="17">
        <f>'Seznam družstev'!B87</f>
        <v>0</v>
      </c>
      <c r="D172" s="16" t="s">
        <v>94</v>
      </c>
      <c r="G172" s="16" t="s">
        <v>3</v>
      </c>
      <c r="N172" s="31">
        <v>169</v>
      </c>
      <c r="O172" s="32">
        <f>VLOOKUP(N172,'Seznam družstev'!$C$2:$D$183,2,FALSE)</f>
        <v>0</v>
      </c>
      <c r="P172" s="83" t="str">
        <f t="shared" si="5"/>
        <v>X</v>
      </c>
      <c r="Q172" s="34">
        <f t="shared" si="6"/>
        <v>0</v>
      </c>
    </row>
    <row r="173" spans="1:17" ht="12.75">
      <c r="A173" s="19" t="s">
        <v>149</v>
      </c>
      <c r="B173" s="17" t="str">
        <f>VLOOKUP(A173,'Seznam družstev'!$C$2:$D$183,2,FALSE)</f>
        <v>x</v>
      </c>
      <c r="C173" s="18" t="s">
        <v>0</v>
      </c>
      <c r="D173" s="29"/>
      <c r="E173" s="29"/>
      <c r="F173" s="19" t="str">
        <f>A173</f>
        <v>x</v>
      </c>
      <c r="G173" s="30">
        <f>IF(E173="DISK","DISK",D173)</f>
        <v>0</v>
      </c>
      <c r="N173" s="31">
        <v>170</v>
      </c>
      <c r="O173" s="32">
        <f>VLOOKUP(N173,'Seznam družstev'!$C$2:$D$183,2,FALSE)</f>
        <v>0</v>
      </c>
      <c r="P173" s="83" t="str">
        <f t="shared" si="5"/>
        <v>X</v>
      </c>
      <c r="Q173" s="34">
        <f t="shared" si="6"/>
        <v>0</v>
      </c>
    </row>
    <row r="174" spans="1:17" ht="12.75">
      <c r="A174" s="19" t="s">
        <v>149</v>
      </c>
      <c r="B174" s="17" t="str">
        <f>VLOOKUP(A174,'Seznam družstev'!$C$2:$D$183,2,FALSE)</f>
        <v>x</v>
      </c>
      <c r="C174" s="18" t="s">
        <v>1</v>
      </c>
      <c r="D174" s="29"/>
      <c r="E174" s="29"/>
      <c r="F174" s="19" t="str">
        <f>A174</f>
        <v>x</v>
      </c>
      <c r="G174" s="30">
        <f>IF(E174="DISK","DISK",D174-D173)</f>
        <v>0</v>
      </c>
      <c r="N174" s="31">
        <v>171</v>
      </c>
      <c r="O174" s="32">
        <f>VLOOKUP(N174,'Seznam družstev'!$C$2:$D$183,2,FALSE)</f>
        <v>0</v>
      </c>
      <c r="P174" s="83" t="str">
        <f t="shared" si="5"/>
        <v>X</v>
      </c>
      <c r="Q174" s="34">
        <f t="shared" si="6"/>
        <v>0</v>
      </c>
    </row>
    <row r="175" spans="1:17" ht="13.5" thickBot="1">
      <c r="A175" s="19" t="s">
        <v>149</v>
      </c>
      <c r="B175" s="17" t="str">
        <f>VLOOKUP(A175,'Seznam družstev'!$C$2:$D$183,2,FALSE)</f>
        <v>x</v>
      </c>
      <c r="C175" s="18" t="s">
        <v>140</v>
      </c>
      <c r="D175" s="29"/>
      <c r="E175" s="29"/>
      <c r="F175" s="19" t="str">
        <f>A175</f>
        <v>x</v>
      </c>
      <c r="G175" s="30">
        <f>IF(E175="DISK","DISK",D175-D174)</f>
        <v>0</v>
      </c>
      <c r="N175" s="31">
        <v>172</v>
      </c>
      <c r="O175" s="32">
        <f>VLOOKUP(N175,'Seznam družstev'!$C$2:$D$183,2,FALSE)</f>
        <v>0</v>
      </c>
      <c r="P175" s="83" t="str">
        <f t="shared" si="5"/>
        <v>X</v>
      </c>
      <c r="Q175" s="34">
        <f t="shared" si="6"/>
        <v>0</v>
      </c>
    </row>
    <row r="176" spans="3:17" ht="13.5" thickBot="1">
      <c r="C176" s="35" t="s">
        <v>2</v>
      </c>
      <c r="D176" s="36">
        <f>IF(OR(E173="DISK",E174="DISK",E175="DISK"),"DISK",D175)</f>
        <v>0</v>
      </c>
      <c r="E176" s="37"/>
      <c r="F176" s="78"/>
      <c r="G176" s="37"/>
      <c r="N176" s="31">
        <v>173</v>
      </c>
      <c r="O176" s="32">
        <f>VLOOKUP(N176,'Seznam družstev'!$C$2:$D$183,2,FALSE)</f>
        <v>0</v>
      </c>
      <c r="P176" s="83" t="str">
        <f t="shared" si="5"/>
        <v>X</v>
      </c>
      <c r="Q176" s="34">
        <f t="shared" si="6"/>
        <v>0</v>
      </c>
    </row>
    <row r="177" spans="6:17" ht="12.75">
      <c r="F177" s="19"/>
      <c r="N177" s="31">
        <v>174</v>
      </c>
      <c r="O177" s="32">
        <f>VLOOKUP(N177,'Seznam družstev'!$C$2:$D$183,2,FALSE)</f>
        <v>0</v>
      </c>
      <c r="P177" s="83" t="str">
        <f t="shared" si="5"/>
        <v>X</v>
      </c>
      <c r="Q177" s="34">
        <f t="shared" si="6"/>
        <v>0</v>
      </c>
    </row>
    <row r="178" spans="2:17" ht="12.75">
      <c r="B178" s="17" t="s">
        <v>108</v>
      </c>
      <c r="C178" s="17">
        <f>'Seznam družstev'!B90</f>
        <v>0</v>
      </c>
      <c r="D178" s="16" t="s">
        <v>94</v>
      </c>
      <c r="G178" s="16" t="s">
        <v>3</v>
      </c>
      <c r="N178" s="31">
        <v>175</v>
      </c>
      <c r="O178" s="32">
        <f>VLOOKUP(N178,'Seznam družstev'!$C$2:$D$183,2,FALSE)</f>
        <v>0</v>
      </c>
      <c r="P178" s="83" t="str">
        <f t="shared" si="5"/>
        <v>X</v>
      </c>
      <c r="Q178" s="34">
        <f t="shared" si="6"/>
        <v>0</v>
      </c>
    </row>
    <row r="179" spans="1:17" ht="12.75">
      <c r="A179" s="19" t="s">
        <v>149</v>
      </c>
      <c r="B179" s="17" t="str">
        <f>VLOOKUP(A179,'Seznam družstev'!$C$2:$D$183,2,FALSE)</f>
        <v>x</v>
      </c>
      <c r="C179" s="18" t="s">
        <v>0</v>
      </c>
      <c r="D179" s="29"/>
      <c r="E179" s="29"/>
      <c r="F179" s="19" t="str">
        <f>A179</f>
        <v>x</v>
      </c>
      <c r="G179" s="30">
        <f>IF(E179="DISK","DISK",D179)</f>
        <v>0</v>
      </c>
      <c r="N179" s="31">
        <v>176</v>
      </c>
      <c r="O179" s="32">
        <f>VLOOKUP(N179,'Seznam družstev'!$C$2:$D$183,2,FALSE)</f>
        <v>0</v>
      </c>
      <c r="P179" s="83" t="str">
        <f t="shared" si="5"/>
        <v>X</v>
      </c>
      <c r="Q179" s="34">
        <f t="shared" si="6"/>
        <v>0</v>
      </c>
    </row>
    <row r="180" spans="1:17" ht="12.75">
      <c r="A180" s="19" t="s">
        <v>149</v>
      </c>
      <c r="B180" s="17" t="str">
        <f>VLOOKUP(A180,'Seznam družstev'!$C$2:$D$183,2,FALSE)</f>
        <v>x</v>
      </c>
      <c r="C180" s="18" t="s">
        <v>1</v>
      </c>
      <c r="D180" s="29"/>
      <c r="E180" s="29"/>
      <c r="F180" s="19" t="str">
        <f>A180</f>
        <v>x</v>
      </c>
      <c r="G180" s="30">
        <f>IF(E180="DISK","DISK",D180-D179)</f>
        <v>0</v>
      </c>
      <c r="N180" s="31">
        <v>177</v>
      </c>
      <c r="O180" s="32">
        <f>VLOOKUP(N180,'Seznam družstev'!$C$2:$D$183,2,FALSE)</f>
        <v>0</v>
      </c>
      <c r="P180" s="83" t="str">
        <f t="shared" si="5"/>
        <v>X</v>
      </c>
      <c r="Q180" s="34">
        <f t="shared" si="6"/>
        <v>0</v>
      </c>
    </row>
    <row r="181" spans="1:17" ht="13.5" thickBot="1">
      <c r="A181" s="19" t="s">
        <v>149</v>
      </c>
      <c r="B181" s="17" t="str">
        <f>VLOOKUP(A181,'Seznam družstev'!$C$2:$D$183,2,FALSE)</f>
        <v>x</v>
      </c>
      <c r="C181" s="18" t="s">
        <v>140</v>
      </c>
      <c r="D181" s="29"/>
      <c r="E181" s="29"/>
      <c r="F181" s="19" t="str">
        <f>A181</f>
        <v>x</v>
      </c>
      <c r="G181" s="30">
        <f>IF(E181="DISK","DISK",D181-D180)</f>
        <v>0</v>
      </c>
      <c r="N181" s="31">
        <v>178</v>
      </c>
      <c r="O181" s="32">
        <f>VLOOKUP(N181,'Seznam družstev'!$C$2:$D$183,2,FALSE)</f>
        <v>0</v>
      </c>
      <c r="P181" s="83" t="str">
        <f t="shared" si="5"/>
        <v>X</v>
      </c>
      <c r="Q181" s="34">
        <f t="shared" si="6"/>
        <v>0</v>
      </c>
    </row>
    <row r="182" spans="3:17" ht="13.5" thickBot="1">
      <c r="C182" s="35" t="s">
        <v>2</v>
      </c>
      <c r="D182" s="36">
        <f>IF(OR(E179="DISK",E180="DISK",E181="DISK"),"DISK",D181)</f>
        <v>0</v>
      </c>
      <c r="E182" s="37"/>
      <c r="F182" s="78"/>
      <c r="G182" s="37"/>
      <c r="N182" s="31">
        <v>179</v>
      </c>
      <c r="O182" s="32">
        <f>VLOOKUP(N182,'Seznam družstev'!$C$2:$D$183,2,FALSE)</f>
        <v>0</v>
      </c>
      <c r="P182" s="83" t="str">
        <f t="shared" si="5"/>
        <v>X</v>
      </c>
      <c r="Q182" s="34">
        <f t="shared" si="6"/>
        <v>0</v>
      </c>
    </row>
    <row r="183" spans="6:17" ht="13.5" thickBot="1">
      <c r="F183" s="19"/>
      <c r="N183" s="38">
        <v>180</v>
      </c>
      <c r="O183" s="39">
        <f>VLOOKUP(N183,'Seznam družstev'!$C$2:$D$183,2,FALSE)</f>
        <v>0</v>
      </c>
      <c r="P183" s="88" t="str">
        <f t="shared" si="5"/>
        <v>X</v>
      </c>
      <c r="Q183" s="41">
        <f t="shared" si="6"/>
        <v>0</v>
      </c>
    </row>
    <row r="184" spans="2:7" ht="12.75">
      <c r="B184" s="17" t="s">
        <v>109</v>
      </c>
      <c r="C184" s="17">
        <f>'Seznam družstev'!B93</f>
        <v>0</v>
      </c>
      <c r="D184" s="16" t="s">
        <v>94</v>
      </c>
      <c r="G184" s="16" t="s">
        <v>3</v>
      </c>
    </row>
    <row r="185" spans="1:7" ht="12.75">
      <c r="A185" s="19" t="s">
        <v>149</v>
      </c>
      <c r="B185" s="17" t="str">
        <f>VLOOKUP(A185,'Seznam družstev'!$C$2:$D$183,2,FALSE)</f>
        <v>x</v>
      </c>
      <c r="C185" s="18" t="s">
        <v>0</v>
      </c>
      <c r="D185" s="29"/>
      <c r="E185" s="29"/>
      <c r="F185" s="19" t="str">
        <f>A185</f>
        <v>x</v>
      </c>
      <c r="G185" s="30">
        <f>IF(E185="DISK","DISK",D185)</f>
        <v>0</v>
      </c>
    </row>
    <row r="186" spans="1:7" ht="12.75">
      <c r="A186" s="19" t="s">
        <v>149</v>
      </c>
      <c r="B186" s="17" t="str">
        <f>VLOOKUP(A186,'Seznam družstev'!$C$2:$D$183,2,FALSE)</f>
        <v>x</v>
      </c>
      <c r="C186" s="18" t="s">
        <v>1</v>
      </c>
      <c r="D186" s="29"/>
      <c r="E186" s="29"/>
      <c r="F186" s="19" t="str">
        <f>A186</f>
        <v>x</v>
      </c>
      <c r="G186" s="30">
        <f>IF(E186="DISK","DISK",D186-D185)</f>
        <v>0</v>
      </c>
    </row>
    <row r="187" spans="1:7" ht="13.5" thickBot="1">
      <c r="A187" s="19" t="s">
        <v>149</v>
      </c>
      <c r="B187" s="17" t="str">
        <f>VLOOKUP(A187,'Seznam družstev'!$C$2:$D$183,2,FALSE)</f>
        <v>x</v>
      </c>
      <c r="C187" s="18" t="s">
        <v>140</v>
      </c>
      <c r="D187" s="29"/>
      <c r="E187" s="29"/>
      <c r="F187" s="19" t="str">
        <f>A187</f>
        <v>x</v>
      </c>
      <c r="G187" s="30">
        <f>IF(E187="DISK","DISK",D187-D186)</f>
        <v>0</v>
      </c>
    </row>
    <row r="188" spans="3:7" ht="13.5" thickBot="1">
      <c r="C188" s="35" t="s">
        <v>2</v>
      </c>
      <c r="D188" s="36">
        <f>IF(OR(E185="DISK",E186="DISK",E187="DISK"),"DISK",D187)</f>
        <v>0</v>
      </c>
      <c r="E188" s="37"/>
      <c r="F188" s="78"/>
      <c r="G188" s="37"/>
    </row>
    <row r="189" ht="12.75">
      <c r="F189" s="19"/>
    </row>
    <row r="190" spans="2:7" ht="12.75">
      <c r="B190" s="17" t="s">
        <v>110</v>
      </c>
      <c r="C190" s="17">
        <f>'Seznam družstev'!B96</f>
        <v>0</v>
      </c>
      <c r="D190" s="16" t="s">
        <v>94</v>
      </c>
      <c r="G190" s="16" t="s">
        <v>3</v>
      </c>
    </row>
    <row r="191" spans="1:7" ht="12.75">
      <c r="A191" s="19" t="s">
        <v>149</v>
      </c>
      <c r="B191" s="17" t="str">
        <f>VLOOKUP(A191,'Seznam družstev'!$C$2:$D$183,2,FALSE)</f>
        <v>x</v>
      </c>
      <c r="C191" s="18" t="s">
        <v>0</v>
      </c>
      <c r="D191" s="29"/>
      <c r="E191" s="29"/>
      <c r="F191" s="19" t="str">
        <f>A191</f>
        <v>x</v>
      </c>
      <c r="G191" s="30">
        <f>IF(E191="DISK","DISK",D191)</f>
        <v>0</v>
      </c>
    </row>
    <row r="192" spans="1:7" ht="12.75">
      <c r="A192" s="19" t="s">
        <v>149</v>
      </c>
      <c r="B192" s="17" t="str">
        <f>VLOOKUP(A192,'Seznam družstev'!$C$2:$D$183,2,FALSE)</f>
        <v>x</v>
      </c>
      <c r="C192" s="18" t="s">
        <v>1</v>
      </c>
      <c r="D192" s="29"/>
      <c r="E192" s="29"/>
      <c r="F192" s="19" t="str">
        <f>A192</f>
        <v>x</v>
      </c>
      <c r="G192" s="30">
        <f>IF(E192="DISK","DISK",D192-D191)</f>
        <v>0</v>
      </c>
    </row>
    <row r="193" spans="1:7" ht="13.5" thickBot="1">
      <c r="A193" s="19" t="s">
        <v>149</v>
      </c>
      <c r="B193" s="17" t="str">
        <f>VLOOKUP(A193,'Seznam družstev'!$C$2:$D$183,2,FALSE)</f>
        <v>x</v>
      </c>
      <c r="C193" s="18" t="s">
        <v>140</v>
      </c>
      <c r="D193" s="29"/>
      <c r="E193" s="29"/>
      <c r="F193" s="19" t="str">
        <f>A193</f>
        <v>x</v>
      </c>
      <c r="G193" s="30">
        <f>IF(E193="DISK","DISK",D193-D192)</f>
        <v>0</v>
      </c>
    </row>
    <row r="194" spans="3:7" ht="13.5" thickBot="1">
      <c r="C194" s="35" t="s">
        <v>2</v>
      </c>
      <c r="D194" s="36">
        <f>IF(OR(E191="DISK",E192="DISK",E193="DISK"),"DISK",D193)</f>
        <v>0</v>
      </c>
      <c r="E194" s="37"/>
      <c r="F194" s="78"/>
      <c r="G194" s="37"/>
    </row>
    <row r="195" ht="12.75">
      <c r="F195" s="19"/>
    </row>
    <row r="196" spans="2:7" ht="12.75">
      <c r="B196" s="17" t="s">
        <v>111</v>
      </c>
      <c r="C196" s="17">
        <f>'Seznam družstev'!B99</f>
        <v>0</v>
      </c>
      <c r="D196" s="16" t="s">
        <v>94</v>
      </c>
      <c r="G196" s="16" t="s">
        <v>3</v>
      </c>
    </row>
    <row r="197" spans="1:7" ht="12.75">
      <c r="A197" s="19" t="s">
        <v>149</v>
      </c>
      <c r="B197" s="17" t="str">
        <f>VLOOKUP(A197,'Seznam družstev'!$C$2:$D$183,2,FALSE)</f>
        <v>x</v>
      </c>
      <c r="C197" s="18" t="s">
        <v>0</v>
      </c>
      <c r="D197" s="29"/>
      <c r="E197" s="29"/>
      <c r="F197" s="19" t="str">
        <f>A197</f>
        <v>x</v>
      </c>
      <c r="G197" s="30">
        <f>IF(E197="DISK","DISK",D197)</f>
        <v>0</v>
      </c>
    </row>
    <row r="198" spans="1:7" ht="12.75">
      <c r="A198" s="19" t="s">
        <v>149</v>
      </c>
      <c r="B198" s="17" t="str">
        <f>VLOOKUP(A198,'Seznam družstev'!$C$2:$D$183,2,FALSE)</f>
        <v>x</v>
      </c>
      <c r="C198" s="18" t="s">
        <v>1</v>
      </c>
      <c r="D198" s="29"/>
      <c r="E198" s="29"/>
      <c r="F198" s="19" t="str">
        <f>A198</f>
        <v>x</v>
      </c>
      <c r="G198" s="30">
        <f>IF(E198="DISK","DISK",D198-D197)</f>
        <v>0</v>
      </c>
    </row>
    <row r="199" spans="1:7" ht="13.5" thickBot="1">
      <c r="A199" s="19" t="s">
        <v>149</v>
      </c>
      <c r="B199" s="17" t="str">
        <f>VLOOKUP(A199,'Seznam družstev'!$C$2:$D$183,2,FALSE)</f>
        <v>x</v>
      </c>
      <c r="C199" s="18" t="s">
        <v>140</v>
      </c>
      <c r="D199" s="29"/>
      <c r="E199" s="29"/>
      <c r="F199" s="19" t="str">
        <f>A199</f>
        <v>x</v>
      </c>
      <c r="G199" s="30">
        <f>IF(E199="DISK","DISK",D199-D198)</f>
        <v>0</v>
      </c>
    </row>
    <row r="200" spans="3:7" ht="13.5" thickBot="1">
      <c r="C200" s="35" t="s">
        <v>2</v>
      </c>
      <c r="D200" s="36">
        <f>IF(OR(E197="DISK",E198="DISK",E199="DISK"),"DISK",D199)</f>
        <v>0</v>
      </c>
      <c r="E200" s="37"/>
      <c r="F200" s="78"/>
      <c r="G200" s="37"/>
    </row>
    <row r="201" ht="12.75">
      <c r="F201" s="19"/>
    </row>
    <row r="202" spans="2:7" ht="12.75">
      <c r="B202" s="17" t="s">
        <v>112</v>
      </c>
      <c r="C202" s="17">
        <f>'Seznam družstev'!B102</f>
        <v>0</v>
      </c>
      <c r="D202" s="16" t="s">
        <v>94</v>
      </c>
      <c r="G202" s="16" t="s">
        <v>3</v>
      </c>
    </row>
    <row r="203" spans="1:7" ht="12.75">
      <c r="A203" s="19" t="s">
        <v>149</v>
      </c>
      <c r="B203" s="17" t="str">
        <f>VLOOKUP(A203,'Seznam družstev'!$C$2:$D$183,2,FALSE)</f>
        <v>x</v>
      </c>
      <c r="C203" s="18" t="s">
        <v>0</v>
      </c>
      <c r="D203" s="29"/>
      <c r="E203" s="29"/>
      <c r="F203" s="19" t="str">
        <f>A203</f>
        <v>x</v>
      </c>
      <c r="G203" s="30">
        <f>IF(E203="DISK","DISK",D203)</f>
        <v>0</v>
      </c>
    </row>
    <row r="204" spans="1:7" ht="12.75">
      <c r="A204" s="19" t="s">
        <v>149</v>
      </c>
      <c r="B204" s="17" t="str">
        <f>VLOOKUP(A204,'Seznam družstev'!$C$2:$D$183,2,FALSE)</f>
        <v>x</v>
      </c>
      <c r="C204" s="18" t="s">
        <v>1</v>
      </c>
      <c r="D204" s="29"/>
      <c r="E204" s="29"/>
      <c r="F204" s="19" t="str">
        <f>A204</f>
        <v>x</v>
      </c>
      <c r="G204" s="30">
        <f>IF(E204="DISK","DISK",D204-D203)</f>
        <v>0</v>
      </c>
    </row>
    <row r="205" spans="1:7" ht="13.5" thickBot="1">
      <c r="A205" s="19" t="s">
        <v>149</v>
      </c>
      <c r="B205" s="17" t="str">
        <f>VLOOKUP(A205,'Seznam družstev'!$C$2:$D$183,2,FALSE)</f>
        <v>x</v>
      </c>
      <c r="C205" s="18" t="s">
        <v>140</v>
      </c>
      <c r="D205" s="29"/>
      <c r="E205" s="29"/>
      <c r="F205" s="19" t="str">
        <f>A205</f>
        <v>x</v>
      </c>
      <c r="G205" s="30">
        <f>IF(E205="DISK","DISK",D205-D204)</f>
        <v>0</v>
      </c>
    </row>
    <row r="206" spans="3:7" ht="13.5" thickBot="1">
      <c r="C206" s="35" t="s">
        <v>2</v>
      </c>
      <c r="D206" s="36">
        <f>IF(OR(E203="DISK",E204="DISK",E205="DISK"),"DISK",D205)</f>
        <v>0</v>
      </c>
      <c r="E206" s="37"/>
      <c r="F206" s="78"/>
      <c r="G206" s="37"/>
    </row>
    <row r="207" ht="12.75">
      <c r="F207" s="19"/>
    </row>
    <row r="208" spans="2:7" ht="12.75">
      <c r="B208" s="17" t="s">
        <v>113</v>
      </c>
      <c r="C208" s="17">
        <f>'Seznam družstev'!B105</f>
        <v>0</v>
      </c>
      <c r="D208" s="16" t="s">
        <v>94</v>
      </c>
      <c r="G208" s="16" t="s">
        <v>3</v>
      </c>
    </row>
    <row r="209" spans="1:7" ht="12.75">
      <c r="A209" s="19" t="s">
        <v>149</v>
      </c>
      <c r="B209" s="17" t="str">
        <f>VLOOKUP(A209,'Seznam družstev'!$C$2:$D$183,2,FALSE)</f>
        <v>x</v>
      </c>
      <c r="C209" s="18" t="s">
        <v>0</v>
      </c>
      <c r="D209" s="29"/>
      <c r="E209" s="29"/>
      <c r="F209" s="19" t="str">
        <f>A209</f>
        <v>x</v>
      </c>
      <c r="G209" s="30">
        <f>IF(E209="DISK","DISK",D209)</f>
        <v>0</v>
      </c>
    </row>
    <row r="210" spans="1:7" ht="12.75">
      <c r="A210" s="19" t="s">
        <v>149</v>
      </c>
      <c r="B210" s="17" t="str">
        <f>VLOOKUP(A210,'Seznam družstev'!$C$2:$D$183,2,FALSE)</f>
        <v>x</v>
      </c>
      <c r="C210" s="18" t="s">
        <v>1</v>
      </c>
      <c r="D210" s="29"/>
      <c r="E210" s="29"/>
      <c r="F210" s="19" t="str">
        <f>A210</f>
        <v>x</v>
      </c>
      <c r="G210" s="30">
        <f>IF(E210="DISK","DISK",D210-D209)</f>
        <v>0</v>
      </c>
    </row>
    <row r="211" spans="1:7" ht="13.5" thickBot="1">
      <c r="A211" s="19" t="s">
        <v>149</v>
      </c>
      <c r="B211" s="17" t="str">
        <f>VLOOKUP(A211,'Seznam družstev'!$C$2:$D$183,2,FALSE)</f>
        <v>x</v>
      </c>
      <c r="C211" s="18" t="s">
        <v>140</v>
      </c>
      <c r="D211" s="29"/>
      <c r="E211" s="29"/>
      <c r="F211" s="19" t="str">
        <f>A211</f>
        <v>x</v>
      </c>
      <c r="G211" s="30">
        <f>IF(E211="DISK","DISK",D211-D210)</f>
        <v>0</v>
      </c>
    </row>
    <row r="212" spans="3:7" ht="13.5" thickBot="1">
      <c r="C212" s="35" t="s">
        <v>2</v>
      </c>
      <c r="D212" s="36">
        <f>IF(OR(E209="DISK",E210="DISK",E211="DISK"),"DISK",D211)</f>
        <v>0</v>
      </c>
      <c r="E212" s="37"/>
      <c r="F212" s="78"/>
      <c r="G212" s="37"/>
    </row>
    <row r="213" ht="12.75">
      <c r="F213" s="19"/>
    </row>
    <row r="214" spans="2:7" ht="12.75">
      <c r="B214" s="17" t="s">
        <v>114</v>
      </c>
      <c r="C214" s="17">
        <f>'Seznam družstev'!B108</f>
        <v>0</v>
      </c>
      <c r="D214" s="16" t="s">
        <v>94</v>
      </c>
      <c r="G214" s="16" t="s">
        <v>3</v>
      </c>
    </row>
    <row r="215" spans="1:7" ht="12.75">
      <c r="A215" s="19" t="s">
        <v>149</v>
      </c>
      <c r="B215" s="17" t="str">
        <f>VLOOKUP(A215,'Seznam družstev'!$C$2:$D$183,2,FALSE)</f>
        <v>x</v>
      </c>
      <c r="C215" s="18" t="s">
        <v>0</v>
      </c>
      <c r="D215" s="29"/>
      <c r="E215" s="29"/>
      <c r="F215" s="19" t="str">
        <f>A215</f>
        <v>x</v>
      </c>
      <c r="G215" s="30">
        <f>IF(E215="DISK","DISK",D215)</f>
        <v>0</v>
      </c>
    </row>
    <row r="216" spans="1:7" ht="12.75">
      <c r="A216" s="19" t="s">
        <v>149</v>
      </c>
      <c r="B216" s="17" t="str">
        <f>VLOOKUP(A216,'Seznam družstev'!$C$2:$D$183,2,FALSE)</f>
        <v>x</v>
      </c>
      <c r="C216" s="18" t="s">
        <v>1</v>
      </c>
      <c r="D216" s="29"/>
      <c r="E216" s="29"/>
      <c r="F216" s="19" t="str">
        <f>A216</f>
        <v>x</v>
      </c>
      <c r="G216" s="30">
        <f>IF(E216="DISK","DISK",D216-D215)</f>
        <v>0</v>
      </c>
    </row>
    <row r="217" spans="1:7" ht="13.5" thickBot="1">
      <c r="A217" s="19" t="s">
        <v>149</v>
      </c>
      <c r="B217" s="17" t="str">
        <f>VLOOKUP(A217,'Seznam družstev'!$C$2:$D$183,2,FALSE)</f>
        <v>x</v>
      </c>
      <c r="C217" s="18" t="s">
        <v>140</v>
      </c>
      <c r="D217" s="29"/>
      <c r="E217" s="29"/>
      <c r="F217" s="19" t="str">
        <f>A217</f>
        <v>x</v>
      </c>
      <c r="G217" s="30">
        <f>IF(E217="DISK","DISK",D217-D216)</f>
        <v>0</v>
      </c>
    </row>
    <row r="218" spans="3:7" ht="13.5" thickBot="1">
      <c r="C218" s="35" t="s">
        <v>2</v>
      </c>
      <c r="D218" s="36">
        <f>IF(OR(E215="DISK",E216="DISK",E217="DISK"),"DISK",D217)</f>
        <v>0</v>
      </c>
      <c r="E218" s="37"/>
      <c r="F218" s="78"/>
      <c r="G218" s="37"/>
    </row>
    <row r="219" ht="12.75">
      <c r="F219" s="19"/>
    </row>
    <row r="220" spans="2:7" ht="12.75">
      <c r="B220" s="17" t="s">
        <v>115</v>
      </c>
      <c r="C220" s="17">
        <f>'Seznam družstev'!B111</f>
        <v>0</v>
      </c>
      <c r="D220" s="16" t="s">
        <v>94</v>
      </c>
      <c r="G220" s="16" t="s">
        <v>3</v>
      </c>
    </row>
    <row r="221" spans="1:7" ht="12.75">
      <c r="A221" s="19" t="s">
        <v>149</v>
      </c>
      <c r="B221" s="17" t="str">
        <f>VLOOKUP(A221,'Seznam družstev'!$C$2:$D$183,2,FALSE)</f>
        <v>x</v>
      </c>
      <c r="C221" s="18" t="s">
        <v>0</v>
      </c>
      <c r="D221" s="29"/>
      <c r="E221" s="29"/>
      <c r="F221" s="19" t="str">
        <f>A221</f>
        <v>x</v>
      </c>
      <c r="G221" s="30">
        <f>IF(E221="DISK","DISK",D221)</f>
        <v>0</v>
      </c>
    </row>
    <row r="222" spans="1:7" ht="12.75">
      <c r="A222" s="19" t="s">
        <v>149</v>
      </c>
      <c r="B222" s="17" t="str">
        <f>VLOOKUP(A222,'Seznam družstev'!$C$2:$D$183,2,FALSE)</f>
        <v>x</v>
      </c>
      <c r="C222" s="18" t="s">
        <v>1</v>
      </c>
      <c r="D222" s="29"/>
      <c r="E222" s="29"/>
      <c r="F222" s="19" t="str">
        <f>A222</f>
        <v>x</v>
      </c>
      <c r="G222" s="30">
        <f>IF(E222="DISK","DISK",D222-D221)</f>
        <v>0</v>
      </c>
    </row>
    <row r="223" spans="1:7" ht="13.5" thickBot="1">
      <c r="A223" s="19" t="s">
        <v>149</v>
      </c>
      <c r="B223" s="17" t="str">
        <f>VLOOKUP(A223,'Seznam družstev'!$C$2:$D$183,2,FALSE)</f>
        <v>x</v>
      </c>
      <c r="C223" s="18" t="s">
        <v>140</v>
      </c>
      <c r="D223" s="29"/>
      <c r="E223" s="29"/>
      <c r="F223" s="19" t="str">
        <f>A223</f>
        <v>x</v>
      </c>
      <c r="G223" s="30">
        <f>IF(E223="DISK","DISK",D223-D222)</f>
        <v>0</v>
      </c>
    </row>
    <row r="224" spans="3:7" ht="13.5" thickBot="1">
      <c r="C224" s="35" t="s">
        <v>2</v>
      </c>
      <c r="D224" s="36">
        <f>IF(OR(E221="DISK",E222="DISK",E223="DISK"),"DISK",D223)</f>
        <v>0</v>
      </c>
      <c r="E224" s="37"/>
      <c r="F224" s="78"/>
      <c r="G224" s="37"/>
    </row>
    <row r="225" ht="12.75">
      <c r="F225" s="19"/>
    </row>
    <row r="226" spans="2:7" ht="12.75">
      <c r="B226" s="17" t="s">
        <v>116</v>
      </c>
      <c r="C226" s="17">
        <f>'Seznam družstev'!B114</f>
        <v>0</v>
      </c>
      <c r="D226" s="16" t="s">
        <v>94</v>
      </c>
      <c r="G226" s="16" t="s">
        <v>3</v>
      </c>
    </row>
    <row r="227" spans="1:7" ht="12.75">
      <c r="A227" s="19" t="s">
        <v>149</v>
      </c>
      <c r="B227" s="17" t="str">
        <f>VLOOKUP(A227,'Seznam družstev'!$C$2:$D$183,2,FALSE)</f>
        <v>x</v>
      </c>
      <c r="C227" s="18" t="s">
        <v>0</v>
      </c>
      <c r="D227" s="29"/>
      <c r="E227" s="29"/>
      <c r="F227" s="19" t="str">
        <f>A227</f>
        <v>x</v>
      </c>
      <c r="G227" s="30">
        <f>IF(E227="DISK","DISK",D227)</f>
        <v>0</v>
      </c>
    </row>
    <row r="228" spans="1:7" ht="12.75">
      <c r="A228" s="19" t="s">
        <v>149</v>
      </c>
      <c r="B228" s="17" t="str">
        <f>VLOOKUP(A228,'Seznam družstev'!$C$2:$D$183,2,FALSE)</f>
        <v>x</v>
      </c>
      <c r="C228" s="18" t="s">
        <v>1</v>
      </c>
      <c r="D228" s="29"/>
      <c r="E228" s="29"/>
      <c r="F228" s="19" t="str">
        <f>A228</f>
        <v>x</v>
      </c>
      <c r="G228" s="30">
        <f>IF(E228="DISK","DISK",D228-D227)</f>
        <v>0</v>
      </c>
    </row>
    <row r="229" spans="1:7" ht="13.5" thickBot="1">
      <c r="A229" s="19" t="s">
        <v>149</v>
      </c>
      <c r="B229" s="17" t="str">
        <f>VLOOKUP(A229,'Seznam družstev'!$C$2:$D$183,2,FALSE)</f>
        <v>x</v>
      </c>
      <c r="C229" s="18" t="s">
        <v>140</v>
      </c>
      <c r="D229" s="29"/>
      <c r="E229" s="29"/>
      <c r="F229" s="19" t="str">
        <f>A229</f>
        <v>x</v>
      </c>
      <c r="G229" s="30">
        <f>IF(E229="DISK","DISK",D229-D228)</f>
        <v>0</v>
      </c>
    </row>
    <row r="230" spans="3:7" ht="13.5" thickBot="1">
      <c r="C230" s="35" t="s">
        <v>2</v>
      </c>
      <c r="D230" s="36">
        <f>IF(OR(E227="DISK",E228="DISK",E229="DISK"),"DISK",D229)</f>
        <v>0</v>
      </c>
      <c r="E230" s="37"/>
      <c r="F230" s="78"/>
      <c r="G230" s="37"/>
    </row>
    <row r="231" ht="12.75">
      <c r="F231" s="19"/>
    </row>
    <row r="232" spans="2:7" ht="12.75">
      <c r="B232" s="17" t="s">
        <v>117</v>
      </c>
      <c r="C232" s="17">
        <f>'Seznam družstev'!B117</f>
        <v>0</v>
      </c>
      <c r="D232" s="16" t="s">
        <v>94</v>
      </c>
      <c r="G232" s="16" t="s">
        <v>3</v>
      </c>
    </row>
    <row r="233" spans="1:7" ht="12.75">
      <c r="A233" s="19" t="s">
        <v>149</v>
      </c>
      <c r="B233" s="17" t="str">
        <f>VLOOKUP(A233,'Seznam družstev'!$C$2:$D$183,2,FALSE)</f>
        <v>x</v>
      </c>
      <c r="C233" s="18" t="s">
        <v>0</v>
      </c>
      <c r="D233" s="29"/>
      <c r="E233" s="29"/>
      <c r="F233" s="19" t="str">
        <f>A233</f>
        <v>x</v>
      </c>
      <c r="G233" s="30">
        <f>IF(E233="DISK","DISK",D233)</f>
        <v>0</v>
      </c>
    </row>
    <row r="234" spans="1:7" ht="12.75">
      <c r="A234" s="19" t="s">
        <v>149</v>
      </c>
      <c r="B234" s="17" t="str">
        <f>VLOOKUP(A234,'Seznam družstev'!$C$2:$D$183,2,FALSE)</f>
        <v>x</v>
      </c>
      <c r="C234" s="18" t="s">
        <v>1</v>
      </c>
      <c r="D234" s="29"/>
      <c r="E234" s="29"/>
      <c r="F234" s="19" t="str">
        <f>A234</f>
        <v>x</v>
      </c>
      <c r="G234" s="30">
        <f>IF(E234="DISK","DISK",D234-D233)</f>
        <v>0</v>
      </c>
    </row>
    <row r="235" spans="1:7" ht="13.5" thickBot="1">
      <c r="A235" s="19" t="s">
        <v>149</v>
      </c>
      <c r="B235" s="17" t="str">
        <f>VLOOKUP(A235,'Seznam družstev'!$C$2:$D$183,2,FALSE)</f>
        <v>x</v>
      </c>
      <c r="C235" s="18" t="s">
        <v>140</v>
      </c>
      <c r="D235" s="29"/>
      <c r="E235" s="29"/>
      <c r="F235" s="19" t="str">
        <f>A235</f>
        <v>x</v>
      </c>
      <c r="G235" s="30">
        <f>IF(E235="DISK","DISK",D235-D234)</f>
        <v>0</v>
      </c>
    </row>
    <row r="236" spans="3:7" ht="13.5" thickBot="1">
      <c r="C236" s="35" t="s">
        <v>2</v>
      </c>
      <c r="D236" s="36">
        <f>IF(OR(E233="DISK",E234="DISK",E235="DISK"),"DISK",D235)</f>
        <v>0</v>
      </c>
      <c r="E236" s="37"/>
      <c r="F236" s="78"/>
      <c r="G236" s="37"/>
    </row>
    <row r="237" ht="12.75">
      <c r="F237" s="19"/>
    </row>
    <row r="238" spans="2:7" ht="12.75">
      <c r="B238" s="17" t="s">
        <v>118</v>
      </c>
      <c r="C238" s="17">
        <f>'Seznam družstev'!B120</f>
        <v>0</v>
      </c>
      <c r="D238" s="16" t="s">
        <v>94</v>
      </c>
      <c r="G238" s="16" t="s">
        <v>3</v>
      </c>
    </row>
    <row r="239" spans="1:7" ht="12.75">
      <c r="A239" s="19" t="s">
        <v>149</v>
      </c>
      <c r="B239" s="17" t="str">
        <f>VLOOKUP(A239,'Seznam družstev'!$C$2:$D$183,2,FALSE)</f>
        <v>x</v>
      </c>
      <c r="C239" s="18" t="s">
        <v>0</v>
      </c>
      <c r="D239" s="29"/>
      <c r="E239" s="29"/>
      <c r="F239" s="19" t="str">
        <f>A239</f>
        <v>x</v>
      </c>
      <c r="G239" s="30">
        <f>IF(E239="DISK","DISK",D239)</f>
        <v>0</v>
      </c>
    </row>
    <row r="240" spans="1:7" ht="12.75">
      <c r="A240" s="19" t="s">
        <v>149</v>
      </c>
      <c r="B240" s="17" t="str">
        <f>VLOOKUP(A240,'Seznam družstev'!$C$2:$D$183,2,FALSE)</f>
        <v>x</v>
      </c>
      <c r="C240" s="18" t="s">
        <v>1</v>
      </c>
      <c r="D240" s="29"/>
      <c r="E240" s="29"/>
      <c r="F240" s="19" t="str">
        <f>A240</f>
        <v>x</v>
      </c>
      <c r="G240" s="30">
        <f>IF(E240="DISK","DISK",D240-D239)</f>
        <v>0</v>
      </c>
    </row>
    <row r="241" spans="1:7" ht="13.5" thickBot="1">
      <c r="A241" s="19" t="s">
        <v>149</v>
      </c>
      <c r="B241" s="17" t="str">
        <f>VLOOKUP(A241,'Seznam družstev'!$C$2:$D$183,2,FALSE)</f>
        <v>x</v>
      </c>
      <c r="C241" s="18" t="s">
        <v>140</v>
      </c>
      <c r="D241" s="29"/>
      <c r="E241" s="29"/>
      <c r="F241" s="19" t="str">
        <f>A241</f>
        <v>x</v>
      </c>
      <c r="G241" s="30">
        <f>IF(E241="DISK","DISK",D241-D240)</f>
        <v>0</v>
      </c>
    </row>
    <row r="242" spans="3:7" ht="13.5" thickBot="1">
      <c r="C242" s="35" t="s">
        <v>2</v>
      </c>
      <c r="D242" s="36">
        <f>IF(OR(E239="DISK",E240="DISK",E241="DISK"),"DISK",D241)</f>
        <v>0</v>
      </c>
      <c r="E242" s="37"/>
      <c r="F242" s="78"/>
      <c r="G242" s="37"/>
    </row>
    <row r="243" ht="12.75">
      <c r="F243" s="19"/>
    </row>
    <row r="244" spans="2:7" ht="12.75">
      <c r="B244" s="17" t="s">
        <v>119</v>
      </c>
      <c r="C244" s="17">
        <f>'Seznam družstev'!B123</f>
        <v>0</v>
      </c>
      <c r="D244" s="16" t="s">
        <v>94</v>
      </c>
      <c r="G244" s="16" t="s">
        <v>3</v>
      </c>
    </row>
    <row r="245" spans="1:7" ht="12.75">
      <c r="A245" s="19" t="s">
        <v>149</v>
      </c>
      <c r="B245" s="17" t="str">
        <f>VLOOKUP(A245,'Seznam družstev'!$C$2:$D$183,2,FALSE)</f>
        <v>x</v>
      </c>
      <c r="C245" s="18" t="s">
        <v>0</v>
      </c>
      <c r="D245" s="29"/>
      <c r="E245" s="29"/>
      <c r="F245" s="19" t="str">
        <f>A245</f>
        <v>x</v>
      </c>
      <c r="G245" s="30">
        <f>IF(E245="DISK","DISK",D245)</f>
        <v>0</v>
      </c>
    </row>
    <row r="246" spans="1:7" ht="12.75">
      <c r="A246" s="19" t="s">
        <v>149</v>
      </c>
      <c r="B246" s="17" t="str">
        <f>VLOOKUP(A246,'Seznam družstev'!$C$2:$D$183,2,FALSE)</f>
        <v>x</v>
      </c>
      <c r="C246" s="18" t="s">
        <v>1</v>
      </c>
      <c r="D246" s="29"/>
      <c r="E246" s="29"/>
      <c r="F246" s="19" t="str">
        <f>A246</f>
        <v>x</v>
      </c>
      <c r="G246" s="30">
        <f>IF(E246="DISK","DISK",D246-D245)</f>
        <v>0</v>
      </c>
    </row>
    <row r="247" spans="1:7" ht="13.5" thickBot="1">
      <c r="A247" s="19" t="s">
        <v>149</v>
      </c>
      <c r="B247" s="17" t="str">
        <f>VLOOKUP(A247,'Seznam družstev'!$C$2:$D$183,2,FALSE)</f>
        <v>x</v>
      </c>
      <c r="C247" s="18" t="s">
        <v>140</v>
      </c>
      <c r="D247" s="29"/>
      <c r="E247" s="29"/>
      <c r="F247" s="19" t="str">
        <f>A247</f>
        <v>x</v>
      </c>
      <c r="G247" s="30">
        <f>IF(E247="DISK","DISK",D247-D246)</f>
        <v>0</v>
      </c>
    </row>
    <row r="248" spans="3:7" ht="13.5" thickBot="1">
      <c r="C248" s="35" t="s">
        <v>2</v>
      </c>
      <c r="D248" s="36">
        <f>IF(OR(E245="DISK",E246="DISK",E247="DISK"),"DISK",D247)</f>
        <v>0</v>
      </c>
      <c r="E248" s="37"/>
      <c r="F248" s="78"/>
      <c r="G248" s="37"/>
    </row>
    <row r="249" ht="12.75">
      <c r="F249" s="19"/>
    </row>
    <row r="250" spans="2:7" ht="12.75">
      <c r="B250" s="17" t="s">
        <v>120</v>
      </c>
      <c r="C250" s="17">
        <f>'Seznam družstev'!B126</f>
        <v>0</v>
      </c>
      <c r="D250" s="16" t="s">
        <v>94</v>
      </c>
      <c r="G250" s="16" t="s">
        <v>3</v>
      </c>
    </row>
    <row r="251" spans="1:7" ht="12.75">
      <c r="A251" s="19" t="s">
        <v>149</v>
      </c>
      <c r="B251" s="17" t="str">
        <f>VLOOKUP(A251,'Seznam družstev'!$C$2:$D$183,2,FALSE)</f>
        <v>x</v>
      </c>
      <c r="C251" s="18" t="s">
        <v>0</v>
      </c>
      <c r="D251" s="29"/>
      <c r="E251" s="29"/>
      <c r="F251" s="19" t="str">
        <f>A251</f>
        <v>x</v>
      </c>
      <c r="G251" s="30">
        <f>IF(E251="DISK","DISK",D251)</f>
        <v>0</v>
      </c>
    </row>
    <row r="252" spans="1:7" ht="12.75">
      <c r="A252" s="19" t="s">
        <v>149</v>
      </c>
      <c r="B252" s="17" t="str">
        <f>VLOOKUP(A252,'Seznam družstev'!$C$2:$D$183,2,FALSE)</f>
        <v>x</v>
      </c>
      <c r="C252" s="18" t="s">
        <v>1</v>
      </c>
      <c r="D252" s="29"/>
      <c r="E252" s="29"/>
      <c r="F252" s="19" t="str">
        <f>A252</f>
        <v>x</v>
      </c>
      <c r="G252" s="30">
        <f>IF(E252="DISK","DISK",D252-D251)</f>
        <v>0</v>
      </c>
    </row>
    <row r="253" spans="1:7" ht="13.5" thickBot="1">
      <c r="A253" s="19" t="s">
        <v>149</v>
      </c>
      <c r="B253" s="17" t="str">
        <f>VLOOKUP(A253,'Seznam družstev'!$C$2:$D$183,2,FALSE)</f>
        <v>x</v>
      </c>
      <c r="C253" s="18" t="s">
        <v>140</v>
      </c>
      <c r="D253" s="29"/>
      <c r="E253" s="29"/>
      <c r="F253" s="19" t="str">
        <f>A253</f>
        <v>x</v>
      </c>
      <c r="G253" s="30">
        <f>IF(E253="DISK","DISK",D253-D252)</f>
        <v>0</v>
      </c>
    </row>
    <row r="254" spans="3:7" ht="13.5" thickBot="1">
      <c r="C254" s="35" t="s">
        <v>2</v>
      </c>
      <c r="D254" s="36">
        <f>IF(OR(E251="DISK",E252="DISK",E253="DISK"),"DISK",D253)</f>
        <v>0</v>
      </c>
      <c r="E254" s="37"/>
      <c r="F254" s="78"/>
      <c r="G254" s="37"/>
    </row>
    <row r="255" ht="12.75">
      <c r="F255" s="19"/>
    </row>
    <row r="256" spans="2:7" ht="12.75">
      <c r="B256" s="17" t="s">
        <v>121</v>
      </c>
      <c r="C256" s="17">
        <f>'Seznam družstev'!B129</f>
        <v>0</v>
      </c>
      <c r="D256" s="16" t="s">
        <v>94</v>
      </c>
      <c r="G256" s="16" t="s">
        <v>3</v>
      </c>
    </row>
    <row r="257" spans="1:7" ht="12.75">
      <c r="A257" s="19" t="s">
        <v>149</v>
      </c>
      <c r="B257" s="17" t="str">
        <f>VLOOKUP(A257,'Seznam družstev'!$C$2:$D$183,2,FALSE)</f>
        <v>x</v>
      </c>
      <c r="C257" s="18" t="s">
        <v>0</v>
      </c>
      <c r="D257" s="29"/>
      <c r="E257" s="29"/>
      <c r="F257" s="19" t="str">
        <f>A257</f>
        <v>x</v>
      </c>
      <c r="G257" s="30">
        <f>IF(E257="DISK","DISK",D257)</f>
        <v>0</v>
      </c>
    </row>
    <row r="258" spans="1:7" ht="12.75">
      <c r="A258" s="19" t="s">
        <v>149</v>
      </c>
      <c r="B258" s="17" t="str">
        <f>VLOOKUP(A258,'Seznam družstev'!$C$2:$D$183,2,FALSE)</f>
        <v>x</v>
      </c>
      <c r="C258" s="18" t="s">
        <v>1</v>
      </c>
      <c r="D258" s="29"/>
      <c r="E258" s="29"/>
      <c r="F258" s="19" t="str">
        <f>A258</f>
        <v>x</v>
      </c>
      <c r="G258" s="30">
        <f>IF(E258="DISK","DISK",D258-D257)</f>
        <v>0</v>
      </c>
    </row>
    <row r="259" spans="1:7" ht="13.5" thickBot="1">
      <c r="A259" s="19" t="s">
        <v>149</v>
      </c>
      <c r="B259" s="17" t="str">
        <f>VLOOKUP(A259,'Seznam družstev'!$C$2:$D$183,2,FALSE)</f>
        <v>x</v>
      </c>
      <c r="C259" s="18" t="s">
        <v>140</v>
      </c>
      <c r="D259" s="29"/>
      <c r="E259" s="29"/>
      <c r="F259" s="19" t="str">
        <f>A259</f>
        <v>x</v>
      </c>
      <c r="G259" s="30">
        <f>IF(E259="DISK","DISK",D259-D258)</f>
        <v>0</v>
      </c>
    </row>
    <row r="260" spans="3:7" ht="13.5" thickBot="1">
      <c r="C260" s="35" t="s">
        <v>2</v>
      </c>
      <c r="D260" s="36">
        <f>IF(OR(E257="DISK",E258="DISK",E259="DISK"),"DISK",D259)</f>
        <v>0</v>
      </c>
      <c r="E260" s="37"/>
      <c r="F260" s="78"/>
      <c r="G260" s="37"/>
    </row>
    <row r="261" ht="12.75">
      <c r="F261" s="19"/>
    </row>
    <row r="262" spans="2:7" ht="12.75">
      <c r="B262" s="17" t="s">
        <v>122</v>
      </c>
      <c r="C262" s="17">
        <f>'Seznam družstev'!B132</f>
        <v>0</v>
      </c>
      <c r="D262" s="16" t="s">
        <v>94</v>
      </c>
      <c r="G262" s="16" t="s">
        <v>3</v>
      </c>
    </row>
    <row r="263" spans="1:7" ht="12.75">
      <c r="A263" s="19" t="s">
        <v>149</v>
      </c>
      <c r="B263" s="17" t="str">
        <f>VLOOKUP(A263,'Seznam družstev'!$C$2:$D$183,2,FALSE)</f>
        <v>x</v>
      </c>
      <c r="C263" s="18" t="s">
        <v>0</v>
      </c>
      <c r="D263" s="29"/>
      <c r="E263" s="29"/>
      <c r="F263" s="19" t="str">
        <f>A263</f>
        <v>x</v>
      </c>
      <c r="G263" s="30">
        <f>IF(E263="DISK","DISK",D263)</f>
        <v>0</v>
      </c>
    </row>
    <row r="264" spans="1:7" ht="12.75">
      <c r="A264" s="19" t="s">
        <v>149</v>
      </c>
      <c r="B264" s="17" t="str">
        <f>VLOOKUP(A264,'Seznam družstev'!$C$2:$D$183,2,FALSE)</f>
        <v>x</v>
      </c>
      <c r="C264" s="18" t="s">
        <v>1</v>
      </c>
      <c r="D264" s="29"/>
      <c r="E264" s="29"/>
      <c r="F264" s="19" t="str">
        <f>A264</f>
        <v>x</v>
      </c>
      <c r="G264" s="30">
        <f>IF(E264="DISK","DISK",D264-D263)</f>
        <v>0</v>
      </c>
    </row>
    <row r="265" spans="1:7" ht="13.5" thickBot="1">
      <c r="A265" s="19" t="s">
        <v>149</v>
      </c>
      <c r="B265" s="17" t="str">
        <f>VLOOKUP(A265,'Seznam družstev'!$C$2:$D$183,2,FALSE)</f>
        <v>x</v>
      </c>
      <c r="C265" s="18" t="s">
        <v>140</v>
      </c>
      <c r="D265" s="29"/>
      <c r="E265" s="29"/>
      <c r="F265" s="19" t="str">
        <f>A265</f>
        <v>x</v>
      </c>
      <c r="G265" s="30">
        <f>IF(E265="DISK","DISK",D265-D264)</f>
        <v>0</v>
      </c>
    </row>
    <row r="266" spans="3:7" ht="13.5" thickBot="1">
      <c r="C266" s="35" t="s">
        <v>2</v>
      </c>
      <c r="D266" s="36">
        <f>IF(OR(E263="DISK",E264="DISK",E265="DISK"),"DISK",D265)</f>
        <v>0</v>
      </c>
      <c r="E266" s="37"/>
      <c r="F266" s="78"/>
      <c r="G266" s="37"/>
    </row>
    <row r="267" ht="12.75">
      <c r="F267" s="19"/>
    </row>
    <row r="268" spans="2:7" ht="12.75">
      <c r="B268" s="17" t="s">
        <v>123</v>
      </c>
      <c r="C268" s="17">
        <f>'Seznam družstev'!B135</f>
        <v>0</v>
      </c>
      <c r="D268" s="16" t="s">
        <v>94</v>
      </c>
      <c r="G268" s="16" t="s">
        <v>3</v>
      </c>
    </row>
    <row r="269" spans="1:7" ht="12.75">
      <c r="A269" s="19" t="s">
        <v>149</v>
      </c>
      <c r="B269" s="17" t="str">
        <f>VLOOKUP(A269,'Seznam družstev'!$C$2:$D$183,2,FALSE)</f>
        <v>x</v>
      </c>
      <c r="C269" s="18" t="s">
        <v>0</v>
      </c>
      <c r="D269" s="29"/>
      <c r="E269" s="29"/>
      <c r="F269" s="19" t="str">
        <f>A269</f>
        <v>x</v>
      </c>
      <c r="G269" s="30">
        <f>IF(E269="DISK","DISK",D269)</f>
        <v>0</v>
      </c>
    </row>
    <row r="270" spans="1:7" ht="12.75">
      <c r="A270" s="19" t="s">
        <v>149</v>
      </c>
      <c r="B270" s="17" t="str">
        <f>VLOOKUP(A270,'Seznam družstev'!$C$2:$D$183,2,FALSE)</f>
        <v>x</v>
      </c>
      <c r="C270" s="18" t="s">
        <v>1</v>
      </c>
      <c r="D270" s="29"/>
      <c r="E270" s="29"/>
      <c r="F270" s="19" t="str">
        <f>A270</f>
        <v>x</v>
      </c>
      <c r="G270" s="30">
        <f>IF(E270="DISK","DISK",D270-D269)</f>
        <v>0</v>
      </c>
    </row>
    <row r="271" spans="1:7" ht="13.5" thickBot="1">
      <c r="A271" s="19" t="s">
        <v>149</v>
      </c>
      <c r="B271" s="17" t="str">
        <f>VLOOKUP(A271,'Seznam družstev'!$C$2:$D$183,2,FALSE)</f>
        <v>x</v>
      </c>
      <c r="C271" s="18" t="s">
        <v>140</v>
      </c>
      <c r="D271" s="29"/>
      <c r="E271" s="29"/>
      <c r="F271" s="19" t="str">
        <f>A271</f>
        <v>x</v>
      </c>
      <c r="G271" s="30">
        <f>IF(E271="DISK","DISK",D271-D270)</f>
        <v>0</v>
      </c>
    </row>
    <row r="272" spans="3:7" ht="13.5" thickBot="1">
      <c r="C272" s="35" t="s">
        <v>2</v>
      </c>
      <c r="D272" s="36">
        <f>IF(OR(E269="DISK",E270="DISK",E271="DISK"),"DISK",D271)</f>
        <v>0</v>
      </c>
      <c r="E272" s="37"/>
      <c r="F272" s="78"/>
      <c r="G272" s="37"/>
    </row>
    <row r="273" ht="12.75">
      <c r="F273" s="19"/>
    </row>
    <row r="274" spans="2:7" ht="12.75">
      <c r="B274" s="17" t="s">
        <v>124</v>
      </c>
      <c r="C274" s="17">
        <f>'Seznam družstev'!B138</f>
        <v>0</v>
      </c>
      <c r="D274" s="16" t="s">
        <v>94</v>
      </c>
      <c r="G274" s="16" t="s">
        <v>3</v>
      </c>
    </row>
    <row r="275" spans="1:7" ht="12.75">
      <c r="A275" s="19" t="s">
        <v>149</v>
      </c>
      <c r="B275" s="17" t="str">
        <f>VLOOKUP(A275,'Seznam družstev'!$C$2:$D$183,2,FALSE)</f>
        <v>x</v>
      </c>
      <c r="C275" s="18" t="s">
        <v>0</v>
      </c>
      <c r="D275" s="29"/>
      <c r="E275" s="29"/>
      <c r="F275" s="19" t="str">
        <f>A275</f>
        <v>x</v>
      </c>
      <c r="G275" s="30">
        <f>IF(E275="DISK","DISK",D275)</f>
        <v>0</v>
      </c>
    </row>
    <row r="276" spans="1:7" ht="12.75">
      <c r="A276" s="19" t="s">
        <v>149</v>
      </c>
      <c r="B276" s="17" t="str">
        <f>VLOOKUP(A276,'Seznam družstev'!$C$2:$D$183,2,FALSE)</f>
        <v>x</v>
      </c>
      <c r="C276" s="18" t="s">
        <v>1</v>
      </c>
      <c r="D276" s="29"/>
      <c r="E276" s="29"/>
      <c r="F276" s="19" t="str">
        <f>A276</f>
        <v>x</v>
      </c>
      <c r="G276" s="30">
        <f>IF(E276="DISK","DISK",D276-D275)</f>
        <v>0</v>
      </c>
    </row>
    <row r="277" spans="1:7" ht="13.5" thickBot="1">
      <c r="A277" s="19" t="s">
        <v>149</v>
      </c>
      <c r="B277" s="17" t="str">
        <f>VLOOKUP(A277,'Seznam družstev'!$C$2:$D$183,2,FALSE)</f>
        <v>x</v>
      </c>
      <c r="C277" s="18" t="s">
        <v>140</v>
      </c>
      <c r="D277" s="29"/>
      <c r="E277" s="29"/>
      <c r="F277" s="19" t="str">
        <f>A277</f>
        <v>x</v>
      </c>
      <c r="G277" s="30">
        <f>IF(E277="DISK","DISK",D277-D276)</f>
        <v>0</v>
      </c>
    </row>
    <row r="278" spans="3:7" ht="13.5" thickBot="1">
      <c r="C278" s="35" t="s">
        <v>2</v>
      </c>
      <c r="D278" s="36">
        <f>IF(OR(E275="DISK",E276="DISK",E277="DISK"),"DISK",D277)</f>
        <v>0</v>
      </c>
      <c r="E278" s="37"/>
      <c r="F278" s="78"/>
      <c r="G278" s="37"/>
    </row>
    <row r="279" ht="12.75">
      <c r="F279" s="19"/>
    </row>
    <row r="280" spans="2:7" ht="12.75">
      <c r="B280" s="17" t="s">
        <v>125</v>
      </c>
      <c r="C280" s="17">
        <f>'Seznam družstev'!B141</f>
        <v>0</v>
      </c>
      <c r="D280" s="16" t="s">
        <v>94</v>
      </c>
      <c r="G280" s="16" t="s">
        <v>3</v>
      </c>
    </row>
    <row r="281" spans="1:7" ht="12.75">
      <c r="A281" s="19" t="s">
        <v>149</v>
      </c>
      <c r="B281" s="17" t="str">
        <f>VLOOKUP(A281,'Seznam družstev'!$C$2:$D$183,2,FALSE)</f>
        <v>x</v>
      </c>
      <c r="C281" s="18" t="s">
        <v>0</v>
      </c>
      <c r="D281" s="29"/>
      <c r="E281" s="29"/>
      <c r="F281" s="19" t="str">
        <f>A281</f>
        <v>x</v>
      </c>
      <c r="G281" s="30">
        <f>IF(E281="DISK","DISK",D281)</f>
        <v>0</v>
      </c>
    </row>
    <row r="282" spans="1:7" ht="12.75">
      <c r="A282" s="19" t="s">
        <v>149</v>
      </c>
      <c r="B282" s="17" t="str">
        <f>VLOOKUP(A282,'Seznam družstev'!$C$2:$D$183,2,FALSE)</f>
        <v>x</v>
      </c>
      <c r="C282" s="18" t="s">
        <v>1</v>
      </c>
      <c r="D282" s="29"/>
      <c r="E282" s="29"/>
      <c r="F282" s="19" t="str">
        <f>A282</f>
        <v>x</v>
      </c>
      <c r="G282" s="30">
        <f>IF(E282="DISK","DISK",D282-D281)</f>
        <v>0</v>
      </c>
    </row>
    <row r="283" spans="1:7" ht="13.5" thickBot="1">
      <c r="A283" s="19" t="s">
        <v>149</v>
      </c>
      <c r="B283" s="17" t="str">
        <f>VLOOKUP(A283,'Seznam družstev'!$C$2:$D$183,2,FALSE)</f>
        <v>x</v>
      </c>
      <c r="C283" s="18" t="s">
        <v>140</v>
      </c>
      <c r="D283" s="29"/>
      <c r="E283" s="29"/>
      <c r="F283" s="19" t="str">
        <f>A283</f>
        <v>x</v>
      </c>
      <c r="G283" s="30">
        <f>IF(E283="DISK","DISK",D283-D282)</f>
        <v>0</v>
      </c>
    </row>
    <row r="284" spans="3:7" ht="13.5" thickBot="1">
      <c r="C284" s="35" t="s">
        <v>2</v>
      </c>
      <c r="D284" s="36">
        <f>IF(OR(E281="DISK",E282="DISK",E283="DISK"),"DISK",D283)</f>
        <v>0</v>
      </c>
      <c r="E284" s="37"/>
      <c r="F284" s="78"/>
      <c r="G284" s="37"/>
    </row>
    <row r="285" ht="12.75">
      <c r="F285" s="19"/>
    </row>
    <row r="286" spans="2:7" ht="12.75">
      <c r="B286" s="17" t="s">
        <v>128</v>
      </c>
      <c r="C286" s="17">
        <f>'Seznam družstev'!B144</f>
        <v>0</v>
      </c>
      <c r="D286" s="16" t="s">
        <v>94</v>
      </c>
      <c r="G286" s="16" t="s">
        <v>3</v>
      </c>
    </row>
    <row r="287" spans="1:7" ht="12.75">
      <c r="A287" s="19" t="s">
        <v>149</v>
      </c>
      <c r="B287" s="17" t="str">
        <f>VLOOKUP(A287,'Seznam družstev'!$C$2:$D$183,2,FALSE)</f>
        <v>x</v>
      </c>
      <c r="C287" s="18" t="s">
        <v>0</v>
      </c>
      <c r="D287" s="29"/>
      <c r="E287" s="29"/>
      <c r="F287" s="19" t="str">
        <f>A287</f>
        <v>x</v>
      </c>
      <c r="G287" s="30">
        <f>IF(E287="DISK","DISK",D287)</f>
        <v>0</v>
      </c>
    </row>
    <row r="288" spans="1:7" ht="12.75">
      <c r="A288" s="19" t="s">
        <v>149</v>
      </c>
      <c r="B288" s="17" t="str">
        <f>VLOOKUP(A288,'Seznam družstev'!$C$2:$D$183,2,FALSE)</f>
        <v>x</v>
      </c>
      <c r="C288" s="18" t="s">
        <v>1</v>
      </c>
      <c r="D288" s="29"/>
      <c r="E288" s="29"/>
      <c r="F288" s="19" t="str">
        <f>A288</f>
        <v>x</v>
      </c>
      <c r="G288" s="30">
        <f>IF(E288="DISK","DISK",D288-D287)</f>
        <v>0</v>
      </c>
    </row>
    <row r="289" spans="1:7" ht="13.5" thickBot="1">
      <c r="A289" s="19" t="s">
        <v>149</v>
      </c>
      <c r="B289" s="17" t="str">
        <f>VLOOKUP(A289,'Seznam družstev'!$C$2:$D$183,2,FALSE)</f>
        <v>x</v>
      </c>
      <c r="C289" s="18" t="s">
        <v>140</v>
      </c>
      <c r="D289" s="29"/>
      <c r="E289" s="29"/>
      <c r="F289" s="19" t="str">
        <f>A289</f>
        <v>x</v>
      </c>
      <c r="G289" s="30">
        <f>IF(E289="DISK","DISK",D289-D288)</f>
        <v>0</v>
      </c>
    </row>
    <row r="290" spans="3:7" ht="13.5" thickBot="1">
      <c r="C290" s="35" t="s">
        <v>2</v>
      </c>
      <c r="D290" s="36">
        <f>IF(OR(E287="DISK",E288="DISK",E289="DISK"),"DISK",D289)</f>
        <v>0</v>
      </c>
      <c r="E290" s="37"/>
      <c r="F290" s="78"/>
      <c r="G290" s="37"/>
    </row>
    <row r="291" ht="12.75">
      <c r="F291" s="19"/>
    </row>
    <row r="292" spans="2:7" ht="12.75">
      <c r="B292" s="17" t="s">
        <v>127</v>
      </c>
      <c r="C292" s="17">
        <f>'Seznam družstev'!B147</f>
        <v>0</v>
      </c>
      <c r="D292" s="16" t="s">
        <v>94</v>
      </c>
      <c r="G292" s="16" t="s">
        <v>3</v>
      </c>
    </row>
    <row r="293" spans="1:7" ht="12.75">
      <c r="A293" s="19" t="s">
        <v>149</v>
      </c>
      <c r="B293" s="17" t="str">
        <f>VLOOKUP(A293,'Seznam družstev'!$C$2:$D$183,2,FALSE)</f>
        <v>x</v>
      </c>
      <c r="C293" s="18" t="s">
        <v>0</v>
      </c>
      <c r="D293" s="29"/>
      <c r="E293" s="29"/>
      <c r="F293" s="19" t="str">
        <f>A293</f>
        <v>x</v>
      </c>
      <c r="G293" s="30">
        <f>IF(E293="DISK","DISK",D293)</f>
        <v>0</v>
      </c>
    </row>
    <row r="294" spans="1:7" ht="12.75">
      <c r="A294" s="19" t="s">
        <v>149</v>
      </c>
      <c r="B294" s="17" t="str">
        <f>VLOOKUP(A294,'Seznam družstev'!$C$2:$D$183,2,FALSE)</f>
        <v>x</v>
      </c>
      <c r="C294" s="18" t="s">
        <v>1</v>
      </c>
      <c r="D294" s="29"/>
      <c r="E294" s="29"/>
      <c r="F294" s="19" t="str">
        <f>A294</f>
        <v>x</v>
      </c>
      <c r="G294" s="30">
        <f>IF(E294="DISK","DISK",D294-D293)</f>
        <v>0</v>
      </c>
    </row>
    <row r="295" spans="1:7" ht="13.5" thickBot="1">
      <c r="A295" s="19" t="s">
        <v>149</v>
      </c>
      <c r="B295" s="17" t="str">
        <f>VLOOKUP(A295,'Seznam družstev'!$C$2:$D$183,2,FALSE)</f>
        <v>x</v>
      </c>
      <c r="C295" s="18" t="s">
        <v>140</v>
      </c>
      <c r="D295" s="29"/>
      <c r="E295" s="29"/>
      <c r="F295" s="19" t="str">
        <f>A295</f>
        <v>x</v>
      </c>
      <c r="G295" s="30">
        <f>IF(E295="DISK","DISK",D295-D294)</f>
        <v>0</v>
      </c>
    </row>
    <row r="296" spans="3:7" ht="13.5" thickBot="1">
      <c r="C296" s="35" t="s">
        <v>2</v>
      </c>
      <c r="D296" s="36">
        <f>IF(OR(E293="DISK",E294="DISK",E295="DISK"),"DISK",D295)</f>
        <v>0</v>
      </c>
      <c r="E296" s="37"/>
      <c r="F296" s="78"/>
      <c r="G296" s="37"/>
    </row>
    <row r="297" ht="12.75">
      <c r="F297" s="19"/>
    </row>
    <row r="298" spans="2:7" ht="12.75">
      <c r="B298" s="17" t="s">
        <v>129</v>
      </c>
      <c r="C298" s="17">
        <f>'Seznam družstev'!B150</f>
        <v>0</v>
      </c>
      <c r="D298" s="16" t="s">
        <v>94</v>
      </c>
      <c r="G298" s="16" t="s">
        <v>3</v>
      </c>
    </row>
    <row r="299" spans="1:7" ht="12.75">
      <c r="A299" s="19" t="s">
        <v>149</v>
      </c>
      <c r="B299" s="17" t="str">
        <f>VLOOKUP(A299,'Seznam družstev'!$C$2:$D$183,2,FALSE)</f>
        <v>x</v>
      </c>
      <c r="C299" s="18" t="s">
        <v>0</v>
      </c>
      <c r="D299" s="29"/>
      <c r="E299" s="29"/>
      <c r="F299" s="19" t="str">
        <f>A299</f>
        <v>x</v>
      </c>
      <c r="G299" s="30">
        <f>IF(E299="DISK","DISK",D299)</f>
        <v>0</v>
      </c>
    </row>
    <row r="300" spans="1:7" ht="12.75">
      <c r="A300" s="19" t="s">
        <v>149</v>
      </c>
      <c r="B300" s="17" t="str">
        <f>VLOOKUP(A300,'Seznam družstev'!$C$2:$D$183,2,FALSE)</f>
        <v>x</v>
      </c>
      <c r="C300" s="18" t="s">
        <v>1</v>
      </c>
      <c r="D300" s="29"/>
      <c r="E300" s="29"/>
      <c r="F300" s="19" t="str">
        <f>A300</f>
        <v>x</v>
      </c>
      <c r="G300" s="30">
        <f>IF(E300="DISK","DISK",D300-D299)</f>
        <v>0</v>
      </c>
    </row>
    <row r="301" spans="1:7" ht="13.5" thickBot="1">
      <c r="A301" s="19" t="s">
        <v>149</v>
      </c>
      <c r="B301" s="17" t="str">
        <f>VLOOKUP(A301,'Seznam družstev'!$C$2:$D$183,2,FALSE)</f>
        <v>x</v>
      </c>
      <c r="C301" s="18" t="s">
        <v>140</v>
      </c>
      <c r="D301" s="29"/>
      <c r="E301" s="29"/>
      <c r="F301" s="19" t="str">
        <f>A301</f>
        <v>x</v>
      </c>
      <c r="G301" s="30">
        <f>IF(E301="DISK","DISK",D301-D300)</f>
        <v>0</v>
      </c>
    </row>
    <row r="302" spans="3:7" ht="13.5" thickBot="1">
      <c r="C302" s="35" t="s">
        <v>2</v>
      </c>
      <c r="D302" s="36">
        <f>IF(OR(E299="DISK",E300="DISK",E301="DISK"),"DISK",D301)</f>
        <v>0</v>
      </c>
      <c r="E302" s="37"/>
      <c r="F302" s="78"/>
      <c r="G302" s="37"/>
    </row>
    <row r="303" ht="12.75">
      <c r="F303" s="19"/>
    </row>
    <row r="304" spans="2:7" ht="12.75">
      <c r="B304" s="17" t="s">
        <v>130</v>
      </c>
      <c r="C304" s="17">
        <f>'Seznam družstev'!B153</f>
        <v>0</v>
      </c>
      <c r="D304" s="16" t="s">
        <v>94</v>
      </c>
      <c r="G304" s="16" t="s">
        <v>3</v>
      </c>
    </row>
    <row r="305" spans="1:7" ht="12.75">
      <c r="A305" s="19" t="s">
        <v>149</v>
      </c>
      <c r="B305" s="17" t="str">
        <f>VLOOKUP(A305,'Seznam družstev'!$C$2:$D$183,2,FALSE)</f>
        <v>x</v>
      </c>
      <c r="C305" s="18" t="s">
        <v>0</v>
      </c>
      <c r="D305" s="29"/>
      <c r="E305" s="29"/>
      <c r="F305" s="19" t="str">
        <f>A305</f>
        <v>x</v>
      </c>
      <c r="G305" s="30">
        <f>IF(E305="DISK","DISK",D305)</f>
        <v>0</v>
      </c>
    </row>
    <row r="306" spans="1:7" ht="12.75">
      <c r="A306" s="19" t="s">
        <v>149</v>
      </c>
      <c r="B306" s="17" t="str">
        <f>VLOOKUP(A306,'Seznam družstev'!$C$2:$D$183,2,FALSE)</f>
        <v>x</v>
      </c>
      <c r="C306" s="18" t="s">
        <v>1</v>
      </c>
      <c r="D306" s="29"/>
      <c r="E306" s="29"/>
      <c r="F306" s="19" t="str">
        <f>A306</f>
        <v>x</v>
      </c>
      <c r="G306" s="30">
        <f>IF(E306="DISK","DISK",D306-D305)</f>
        <v>0</v>
      </c>
    </row>
    <row r="307" spans="1:7" ht="13.5" thickBot="1">
      <c r="A307" s="19" t="s">
        <v>149</v>
      </c>
      <c r="B307" s="17" t="str">
        <f>VLOOKUP(A307,'Seznam družstev'!$C$2:$D$183,2,FALSE)</f>
        <v>x</v>
      </c>
      <c r="C307" s="18" t="s">
        <v>140</v>
      </c>
      <c r="D307" s="29"/>
      <c r="E307" s="29"/>
      <c r="F307" s="19" t="str">
        <f>A307</f>
        <v>x</v>
      </c>
      <c r="G307" s="30">
        <f>IF(E307="DISK","DISK",D307-D306)</f>
        <v>0</v>
      </c>
    </row>
    <row r="308" spans="3:7" ht="13.5" thickBot="1">
      <c r="C308" s="35" t="s">
        <v>2</v>
      </c>
      <c r="D308" s="36">
        <f>IF(OR(E305="DISK",E306="DISK",E307="DISK"),"DISK",D307)</f>
        <v>0</v>
      </c>
      <c r="E308" s="37"/>
      <c r="F308" s="78"/>
      <c r="G308" s="37"/>
    </row>
    <row r="309" ht="12.75">
      <c r="F309" s="19"/>
    </row>
    <row r="310" spans="2:7" ht="12.75">
      <c r="B310" s="17" t="s">
        <v>131</v>
      </c>
      <c r="C310" s="17">
        <f>'Seznam družstev'!B156</f>
        <v>0</v>
      </c>
      <c r="D310" s="16" t="s">
        <v>94</v>
      </c>
      <c r="G310" s="16" t="s">
        <v>3</v>
      </c>
    </row>
    <row r="311" spans="1:7" ht="12.75">
      <c r="A311" s="19" t="s">
        <v>149</v>
      </c>
      <c r="B311" s="17" t="str">
        <f>VLOOKUP(A311,'Seznam družstev'!$C$2:$D$183,2,FALSE)</f>
        <v>x</v>
      </c>
      <c r="C311" s="18" t="s">
        <v>0</v>
      </c>
      <c r="D311" s="29"/>
      <c r="E311" s="29"/>
      <c r="F311" s="19" t="str">
        <f>A311</f>
        <v>x</v>
      </c>
      <c r="G311" s="30">
        <f>IF(E311="DISK","DISK",D311)</f>
        <v>0</v>
      </c>
    </row>
    <row r="312" spans="1:7" ht="12.75">
      <c r="A312" s="19" t="s">
        <v>149</v>
      </c>
      <c r="B312" s="17" t="str">
        <f>VLOOKUP(A312,'Seznam družstev'!$C$2:$D$183,2,FALSE)</f>
        <v>x</v>
      </c>
      <c r="C312" s="18" t="s">
        <v>1</v>
      </c>
      <c r="D312" s="29"/>
      <c r="E312" s="29"/>
      <c r="F312" s="19" t="str">
        <f>A312</f>
        <v>x</v>
      </c>
      <c r="G312" s="30">
        <f>IF(E312="DISK","DISK",D312-D311)</f>
        <v>0</v>
      </c>
    </row>
    <row r="313" spans="1:7" ht="13.5" thickBot="1">
      <c r="A313" s="19" t="s">
        <v>149</v>
      </c>
      <c r="B313" s="17" t="str">
        <f>VLOOKUP(A313,'Seznam družstev'!$C$2:$D$183,2,FALSE)</f>
        <v>x</v>
      </c>
      <c r="C313" s="18" t="s">
        <v>140</v>
      </c>
      <c r="D313" s="29"/>
      <c r="E313" s="29"/>
      <c r="F313" s="19" t="str">
        <f>A313</f>
        <v>x</v>
      </c>
      <c r="G313" s="30">
        <f>IF(E313="DISK","DISK",D313-D312)</f>
        <v>0</v>
      </c>
    </row>
    <row r="314" spans="3:7" ht="13.5" thickBot="1">
      <c r="C314" s="35" t="s">
        <v>2</v>
      </c>
      <c r="D314" s="36">
        <f>IF(OR(E311="DISK",E312="DISK",E313="DISK"),"DISK",D313)</f>
        <v>0</v>
      </c>
      <c r="E314" s="37"/>
      <c r="F314" s="78"/>
      <c r="G314" s="37"/>
    </row>
    <row r="315" ht="12.75">
      <c r="F315" s="19"/>
    </row>
    <row r="316" spans="2:7" ht="12.75">
      <c r="B316" s="17" t="s">
        <v>132</v>
      </c>
      <c r="C316" s="17">
        <f>'Seznam družstev'!B159</f>
        <v>0</v>
      </c>
      <c r="D316" s="16" t="s">
        <v>94</v>
      </c>
      <c r="G316" s="16" t="s">
        <v>3</v>
      </c>
    </row>
    <row r="317" spans="1:7" ht="12.75">
      <c r="A317" s="19" t="s">
        <v>149</v>
      </c>
      <c r="B317" s="17" t="str">
        <f>VLOOKUP(A317,'Seznam družstev'!$C$2:$D$183,2,FALSE)</f>
        <v>x</v>
      </c>
      <c r="C317" s="18" t="s">
        <v>0</v>
      </c>
      <c r="D317" s="29"/>
      <c r="E317" s="29"/>
      <c r="F317" s="19" t="str">
        <f>A317</f>
        <v>x</v>
      </c>
      <c r="G317" s="30">
        <f>IF(E317="DISK","DISK",D317)</f>
        <v>0</v>
      </c>
    </row>
    <row r="318" spans="1:7" ht="12.75">
      <c r="A318" s="19" t="s">
        <v>149</v>
      </c>
      <c r="B318" s="17" t="str">
        <f>VLOOKUP(A318,'Seznam družstev'!$C$2:$D$183,2,FALSE)</f>
        <v>x</v>
      </c>
      <c r="C318" s="18" t="s">
        <v>1</v>
      </c>
      <c r="D318" s="29"/>
      <c r="E318" s="29"/>
      <c r="F318" s="19" t="str">
        <f>A318</f>
        <v>x</v>
      </c>
      <c r="G318" s="30">
        <f>IF(E318="DISK","DISK",D318-D317)</f>
        <v>0</v>
      </c>
    </row>
    <row r="319" spans="1:7" ht="13.5" thickBot="1">
      <c r="A319" s="19" t="s">
        <v>149</v>
      </c>
      <c r="B319" s="17" t="str">
        <f>VLOOKUP(A319,'Seznam družstev'!$C$2:$D$183,2,FALSE)</f>
        <v>x</v>
      </c>
      <c r="C319" s="18" t="s">
        <v>140</v>
      </c>
      <c r="D319" s="29"/>
      <c r="E319" s="29"/>
      <c r="F319" s="19" t="str">
        <f>A319</f>
        <v>x</v>
      </c>
      <c r="G319" s="30">
        <f>IF(E319="DISK","DISK",D319-D318)</f>
        <v>0</v>
      </c>
    </row>
    <row r="320" spans="3:7" ht="13.5" thickBot="1">
      <c r="C320" s="35" t="s">
        <v>2</v>
      </c>
      <c r="D320" s="36">
        <f>IF(OR(E317="DISK",E318="DISK",E319="DISK"),"DISK",D319)</f>
        <v>0</v>
      </c>
      <c r="E320" s="37"/>
      <c r="F320" s="78"/>
      <c r="G320" s="37"/>
    </row>
    <row r="321" ht="12.75">
      <c r="F321" s="19"/>
    </row>
    <row r="322" spans="2:7" ht="12.75">
      <c r="B322" s="17" t="s">
        <v>133</v>
      </c>
      <c r="C322" s="17">
        <f>'Seznam družstev'!B162</f>
        <v>0</v>
      </c>
      <c r="D322" s="16" t="s">
        <v>94</v>
      </c>
      <c r="G322" s="16" t="s">
        <v>3</v>
      </c>
    </row>
    <row r="323" spans="1:7" ht="12.75">
      <c r="A323" s="19" t="s">
        <v>149</v>
      </c>
      <c r="B323" s="17" t="str">
        <f>VLOOKUP(A323,'Seznam družstev'!$C$2:$D$183,2,FALSE)</f>
        <v>x</v>
      </c>
      <c r="C323" s="18" t="s">
        <v>0</v>
      </c>
      <c r="D323" s="29"/>
      <c r="E323" s="29"/>
      <c r="F323" s="19" t="str">
        <f>A323</f>
        <v>x</v>
      </c>
      <c r="G323" s="30">
        <f>IF(E323="DISK","DISK",D323)</f>
        <v>0</v>
      </c>
    </row>
    <row r="324" spans="1:7" ht="12.75">
      <c r="A324" s="19" t="s">
        <v>149</v>
      </c>
      <c r="B324" s="17" t="str">
        <f>VLOOKUP(A324,'Seznam družstev'!$C$2:$D$183,2,FALSE)</f>
        <v>x</v>
      </c>
      <c r="C324" s="18" t="s">
        <v>1</v>
      </c>
      <c r="D324" s="29"/>
      <c r="E324" s="29"/>
      <c r="F324" s="19" t="str">
        <f>A324</f>
        <v>x</v>
      </c>
      <c r="G324" s="30">
        <f>IF(E324="DISK","DISK",D324-D323)</f>
        <v>0</v>
      </c>
    </row>
    <row r="325" spans="1:7" ht="13.5" thickBot="1">
      <c r="A325" s="19" t="s">
        <v>149</v>
      </c>
      <c r="B325" s="17" t="str">
        <f>VLOOKUP(A325,'Seznam družstev'!$C$2:$D$183,2,FALSE)</f>
        <v>x</v>
      </c>
      <c r="C325" s="18" t="s">
        <v>140</v>
      </c>
      <c r="D325" s="29"/>
      <c r="E325" s="29"/>
      <c r="F325" s="19" t="str">
        <f>A325</f>
        <v>x</v>
      </c>
      <c r="G325" s="30">
        <f>IF(E325="DISK","DISK",D325-D324)</f>
        <v>0</v>
      </c>
    </row>
    <row r="326" spans="3:7" ht="13.5" thickBot="1">
      <c r="C326" s="35" t="s">
        <v>2</v>
      </c>
      <c r="D326" s="36">
        <f>IF(OR(E323="DISK",E324="DISK",E325="DISK"),"DISK",D325)</f>
        <v>0</v>
      </c>
      <c r="E326" s="37"/>
      <c r="F326" s="78"/>
      <c r="G326" s="37"/>
    </row>
    <row r="327" ht="12.75">
      <c r="F327" s="19"/>
    </row>
    <row r="328" spans="2:7" ht="12.75">
      <c r="B328" s="17" t="s">
        <v>134</v>
      </c>
      <c r="C328" s="17">
        <f>'Seznam družstev'!B165</f>
        <v>0</v>
      </c>
      <c r="D328" s="16" t="s">
        <v>94</v>
      </c>
      <c r="G328" s="16" t="s">
        <v>3</v>
      </c>
    </row>
    <row r="329" spans="1:7" ht="12.75">
      <c r="A329" s="19" t="s">
        <v>149</v>
      </c>
      <c r="B329" s="17" t="str">
        <f>VLOOKUP(A329,'Seznam družstev'!$C$2:$D$183,2,FALSE)</f>
        <v>x</v>
      </c>
      <c r="C329" s="18" t="s">
        <v>0</v>
      </c>
      <c r="D329" s="29"/>
      <c r="E329" s="29"/>
      <c r="F329" s="19" t="str">
        <f>A329</f>
        <v>x</v>
      </c>
      <c r="G329" s="30">
        <f>IF(E329="DISK","DISK",D329)</f>
        <v>0</v>
      </c>
    </row>
    <row r="330" spans="1:7" ht="12.75">
      <c r="A330" s="19" t="s">
        <v>149</v>
      </c>
      <c r="B330" s="17" t="str">
        <f>VLOOKUP(A330,'Seznam družstev'!$C$2:$D$183,2,FALSE)</f>
        <v>x</v>
      </c>
      <c r="C330" s="18" t="s">
        <v>1</v>
      </c>
      <c r="D330" s="29"/>
      <c r="E330" s="29"/>
      <c r="F330" s="19" t="str">
        <f>A330</f>
        <v>x</v>
      </c>
      <c r="G330" s="30">
        <f>IF(E330="DISK","DISK",D330-D329)</f>
        <v>0</v>
      </c>
    </row>
    <row r="331" spans="1:7" ht="13.5" thickBot="1">
      <c r="A331" s="19" t="s">
        <v>149</v>
      </c>
      <c r="B331" s="17" t="str">
        <f>VLOOKUP(A331,'Seznam družstev'!$C$2:$D$183,2,FALSE)</f>
        <v>x</v>
      </c>
      <c r="C331" s="18" t="s">
        <v>140</v>
      </c>
      <c r="D331" s="29"/>
      <c r="E331" s="29"/>
      <c r="F331" s="19" t="str">
        <f>A331</f>
        <v>x</v>
      </c>
      <c r="G331" s="30">
        <f>IF(E331="DISK","DISK",D331-D330)</f>
        <v>0</v>
      </c>
    </row>
    <row r="332" spans="3:7" ht="13.5" thickBot="1">
      <c r="C332" s="35" t="s">
        <v>2</v>
      </c>
      <c r="D332" s="36">
        <f>IF(OR(E329="DISK",E330="DISK",E331="DISK"),"DISK",D331)</f>
        <v>0</v>
      </c>
      <c r="E332" s="37"/>
      <c r="F332" s="78"/>
      <c r="G332" s="37"/>
    </row>
    <row r="333" ht="12.75">
      <c r="F333" s="19"/>
    </row>
    <row r="334" spans="2:7" ht="12.75">
      <c r="B334" s="17" t="s">
        <v>135</v>
      </c>
      <c r="C334" s="17">
        <f>'Seznam družstev'!B168</f>
        <v>0</v>
      </c>
      <c r="D334" s="16" t="s">
        <v>94</v>
      </c>
      <c r="G334" s="16" t="s">
        <v>3</v>
      </c>
    </row>
    <row r="335" spans="1:7" ht="12.75">
      <c r="A335" s="19" t="s">
        <v>149</v>
      </c>
      <c r="B335" s="17" t="str">
        <f>VLOOKUP(A335,'Seznam družstev'!$C$2:$D$183,2,FALSE)</f>
        <v>x</v>
      </c>
      <c r="C335" s="18" t="s">
        <v>0</v>
      </c>
      <c r="D335" s="29"/>
      <c r="E335" s="29"/>
      <c r="F335" s="19" t="str">
        <f>A335</f>
        <v>x</v>
      </c>
      <c r="G335" s="30">
        <f>IF(E335="DISK","DISK",D335)</f>
        <v>0</v>
      </c>
    </row>
    <row r="336" spans="1:7" ht="12.75">
      <c r="A336" s="19" t="s">
        <v>149</v>
      </c>
      <c r="B336" s="17" t="str">
        <f>VLOOKUP(A336,'Seznam družstev'!$C$2:$D$183,2,FALSE)</f>
        <v>x</v>
      </c>
      <c r="C336" s="18" t="s">
        <v>1</v>
      </c>
      <c r="D336" s="29"/>
      <c r="E336" s="29"/>
      <c r="F336" s="19" t="str">
        <f>A336</f>
        <v>x</v>
      </c>
      <c r="G336" s="30">
        <f>IF(E336="DISK","DISK",D336-D335)</f>
        <v>0</v>
      </c>
    </row>
    <row r="337" spans="1:7" ht="13.5" thickBot="1">
      <c r="A337" s="19" t="s">
        <v>149</v>
      </c>
      <c r="B337" s="17" t="str">
        <f>VLOOKUP(A337,'Seznam družstev'!$C$2:$D$183,2,FALSE)</f>
        <v>x</v>
      </c>
      <c r="C337" s="18" t="s">
        <v>140</v>
      </c>
      <c r="D337" s="29"/>
      <c r="E337" s="29"/>
      <c r="F337" s="19" t="str">
        <f>A337</f>
        <v>x</v>
      </c>
      <c r="G337" s="30">
        <f>IF(E337="DISK","DISK",D337-D336)</f>
        <v>0</v>
      </c>
    </row>
    <row r="338" spans="3:7" ht="13.5" thickBot="1">
      <c r="C338" s="35" t="s">
        <v>2</v>
      </c>
      <c r="D338" s="36">
        <f>IF(OR(E335="DISK",E336="DISK",E337="DISK"),"DISK",D337)</f>
        <v>0</v>
      </c>
      <c r="E338" s="37"/>
      <c r="F338" s="78"/>
      <c r="G338" s="37"/>
    </row>
    <row r="339" spans="3:6" ht="12.75">
      <c r="C339" s="17"/>
      <c r="F339" s="19"/>
    </row>
    <row r="340" spans="2:7" ht="12.75">
      <c r="B340" s="17" t="s">
        <v>136</v>
      </c>
      <c r="C340" s="17">
        <f>'Seznam družstev'!B171</f>
        <v>0</v>
      </c>
      <c r="D340" s="16" t="s">
        <v>94</v>
      </c>
      <c r="G340" s="16" t="s">
        <v>3</v>
      </c>
    </row>
    <row r="341" spans="1:7" ht="12.75">
      <c r="A341" s="19" t="s">
        <v>149</v>
      </c>
      <c r="B341" s="17" t="str">
        <f>VLOOKUP(A341,'Seznam družstev'!$C$2:$D$183,2,FALSE)</f>
        <v>x</v>
      </c>
      <c r="C341" s="18" t="s">
        <v>0</v>
      </c>
      <c r="D341" s="29"/>
      <c r="E341" s="29"/>
      <c r="F341" s="19" t="str">
        <f>A341</f>
        <v>x</v>
      </c>
      <c r="G341" s="30">
        <f>IF(E341="DISK","DISK",D341)</f>
        <v>0</v>
      </c>
    </row>
    <row r="342" spans="1:7" ht="12.75">
      <c r="A342" s="19" t="s">
        <v>149</v>
      </c>
      <c r="B342" s="17" t="str">
        <f>VLOOKUP(A342,'Seznam družstev'!$C$2:$D$183,2,FALSE)</f>
        <v>x</v>
      </c>
      <c r="C342" s="18" t="s">
        <v>1</v>
      </c>
      <c r="D342" s="29"/>
      <c r="E342" s="29"/>
      <c r="F342" s="19" t="str">
        <f>A342</f>
        <v>x</v>
      </c>
      <c r="G342" s="30">
        <f>IF(E342="DISK","DISK",D342-D341)</f>
        <v>0</v>
      </c>
    </row>
    <row r="343" spans="1:7" ht="13.5" thickBot="1">
      <c r="A343" s="19" t="s">
        <v>149</v>
      </c>
      <c r="B343" s="17" t="str">
        <f>VLOOKUP(A343,'Seznam družstev'!$C$2:$D$183,2,FALSE)</f>
        <v>x</v>
      </c>
      <c r="C343" s="18" t="s">
        <v>140</v>
      </c>
      <c r="D343" s="29"/>
      <c r="E343" s="29"/>
      <c r="F343" s="19" t="str">
        <f>A343</f>
        <v>x</v>
      </c>
      <c r="G343" s="30">
        <f>IF(E343="DISK","DISK",D343-D342)</f>
        <v>0</v>
      </c>
    </row>
    <row r="344" spans="3:7" ht="13.5" thickBot="1">
      <c r="C344" s="35" t="s">
        <v>2</v>
      </c>
      <c r="D344" s="36">
        <f>IF(OR(E341="DISK",E342="DISK",E343="DISK"),"DISK",D343)</f>
        <v>0</v>
      </c>
      <c r="E344" s="37"/>
      <c r="F344" s="78"/>
      <c r="G344" s="37"/>
    </row>
    <row r="345" ht="12.75">
      <c r="F345" s="19"/>
    </row>
    <row r="346" spans="2:7" ht="12.75">
      <c r="B346" s="17" t="s">
        <v>126</v>
      </c>
      <c r="C346" s="17">
        <f>'Seznam družstev'!B174</f>
        <v>0</v>
      </c>
      <c r="D346" s="16" t="s">
        <v>94</v>
      </c>
      <c r="G346" s="16" t="s">
        <v>3</v>
      </c>
    </row>
    <row r="347" spans="1:7" ht="12.75">
      <c r="A347" s="19" t="s">
        <v>149</v>
      </c>
      <c r="B347" s="17" t="str">
        <f>VLOOKUP(A347,'Seznam družstev'!$C$2:$D$183,2,FALSE)</f>
        <v>x</v>
      </c>
      <c r="C347" s="18" t="s">
        <v>0</v>
      </c>
      <c r="D347" s="29"/>
      <c r="E347" s="29"/>
      <c r="F347" s="19" t="str">
        <f>A347</f>
        <v>x</v>
      </c>
      <c r="G347" s="30">
        <f>IF(E347="DISK","DISK",D347)</f>
        <v>0</v>
      </c>
    </row>
    <row r="348" spans="1:7" ht="12.75">
      <c r="A348" s="19" t="s">
        <v>149</v>
      </c>
      <c r="B348" s="17" t="str">
        <f>VLOOKUP(A348,'Seznam družstev'!$C$2:$D$183,2,FALSE)</f>
        <v>x</v>
      </c>
      <c r="C348" s="18" t="s">
        <v>1</v>
      </c>
      <c r="D348" s="29"/>
      <c r="E348" s="29"/>
      <c r="F348" s="19" t="str">
        <f>A348</f>
        <v>x</v>
      </c>
      <c r="G348" s="30">
        <f>IF(E348="DISK","DISK",D348-D347)</f>
        <v>0</v>
      </c>
    </row>
    <row r="349" spans="1:7" ht="13.5" thickBot="1">
      <c r="A349" s="19" t="s">
        <v>149</v>
      </c>
      <c r="B349" s="17" t="str">
        <f>VLOOKUP(A349,'Seznam družstev'!$C$2:$D$183,2,FALSE)</f>
        <v>x</v>
      </c>
      <c r="C349" s="18" t="s">
        <v>140</v>
      </c>
      <c r="D349" s="29"/>
      <c r="E349" s="29"/>
      <c r="F349" s="19" t="str">
        <f>A349</f>
        <v>x</v>
      </c>
      <c r="G349" s="30">
        <f>IF(E349="DISK","DISK",D349-D348)</f>
        <v>0</v>
      </c>
    </row>
    <row r="350" spans="3:7" ht="13.5" thickBot="1">
      <c r="C350" s="35" t="s">
        <v>2</v>
      </c>
      <c r="D350" s="36">
        <f>IF(OR(E347="DISK",E348="DISK",E349="DISK"),"DISK",D349)</f>
        <v>0</v>
      </c>
      <c r="E350" s="37"/>
      <c r="F350" s="78"/>
      <c r="G350" s="37"/>
    </row>
    <row r="351" ht="12.75">
      <c r="F351" s="19"/>
    </row>
    <row r="352" spans="2:7" ht="12.75">
      <c r="B352" s="17" t="s">
        <v>137</v>
      </c>
      <c r="C352" s="17">
        <f>'Seznam družstev'!B177</f>
        <v>0</v>
      </c>
      <c r="D352" s="16" t="s">
        <v>94</v>
      </c>
      <c r="G352" s="16" t="s">
        <v>3</v>
      </c>
    </row>
    <row r="353" spans="1:7" ht="12.75">
      <c r="A353" s="19" t="s">
        <v>149</v>
      </c>
      <c r="B353" s="17" t="str">
        <f>VLOOKUP(A353,'Seznam družstev'!$C$2:$D$183,2,FALSE)</f>
        <v>x</v>
      </c>
      <c r="C353" s="18" t="s">
        <v>0</v>
      </c>
      <c r="D353" s="29"/>
      <c r="E353" s="29"/>
      <c r="F353" s="19" t="str">
        <f>A353</f>
        <v>x</v>
      </c>
      <c r="G353" s="30">
        <f>IF(E353="DISK","DISK",D353)</f>
        <v>0</v>
      </c>
    </row>
    <row r="354" spans="1:7" ht="12.75">
      <c r="A354" s="19" t="s">
        <v>149</v>
      </c>
      <c r="B354" s="17" t="str">
        <f>VLOOKUP(A354,'Seznam družstev'!$C$2:$D$183,2,FALSE)</f>
        <v>x</v>
      </c>
      <c r="C354" s="18" t="s">
        <v>1</v>
      </c>
      <c r="D354" s="29"/>
      <c r="E354" s="29"/>
      <c r="F354" s="19" t="str">
        <f>A354</f>
        <v>x</v>
      </c>
      <c r="G354" s="30">
        <f>IF(E354="DISK","DISK",D354-D353)</f>
        <v>0</v>
      </c>
    </row>
    <row r="355" spans="1:7" ht="13.5" thickBot="1">
      <c r="A355" s="19" t="s">
        <v>149</v>
      </c>
      <c r="B355" s="17" t="str">
        <f>VLOOKUP(A355,'Seznam družstev'!$C$2:$D$183,2,FALSE)</f>
        <v>x</v>
      </c>
      <c r="C355" s="18" t="s">
        <v>140</v>
      </c>
      <c r="D355" s="29"/>
      <c r="E355" s="29"/>
      <c r="F355" s="19" t="str">
        <f>A355</f>
        <v>x</v>
      </c>
      <c r="G355" s="30">
        <f>IF(E355="DISK","DISK",D355-D354)</f>
        <v>0</v>
      </c>
    </row>
    <row r="356" spans="3:7" ht="13.5" thickBot="1">
      <c r="C356" s="35" t="s">
        <v>2</v>
      </c>
      <c r="D356" s="36">
        <f>IF(OR(E353="DISK",E354="DISK",E355="DISK"),"DISK",D355)</f>
        <v>0</v>
      </c>
      <c r="E356" s="37"/>
      <c r="F356" s="78"/>
      <c r="G356" s="37"/>
    </row>
    <row r="357" ht="12.75">
      <c r="F357" s="19"/>
    </row>
    <row r="358" spans="2:7" ht="12.75">
      <c r="B358" s="17" t="s">
        <v>138</v>
      </c>
      <c r="C358" s="17">
        <f>'Seznam družstev'!B180</f>
        <v>0</v>
      </c>
      <c r="D358" s="16" t="s">
        <v>94</v>
      </c>
      <c r="G358" s="16" t="s">
        <v>3</v>
      </c>
    </row>
    <row r="359" spans="1:7" ht="12.75">
      <c r="A359" s="19" t="s">
        <v>149</v>
      </c>
      <c r="B359" s="17" t="str">
        <f>VLOOKUP(A359,'Seznam družstev'!$C$2:$D$183,2,FALSE)</f>
        <v>x</v>
      </c>
      <c r="C359" s="18" t="s">
        <v>0</v>
      </c>
      <c r="D359" s="29"/>
      <c r="E359" s="29"/>
      <c r="F359" s="19" t="str">
        <f>A359</f>
        <v>x</v>
      </c>
      <c r="G359" s="30">
        <f>IF(E359="DISK","DISK",D359)</f>
        <v>0</v>
      </c>
    </row>
    <row r="360" spans="1:7" ht="12.75">
      <c r="A360" s="19" t="s">
        <v>149</v>
      </c>
      <c r="B360" s="17" t="str">
        <f>VLOOKUP(A360,'Seznam družstev'!$C$2:$D$183,2,FALSE)</f>
        <v>x</v>
      </c>
      <c r="C360" s="18" t="s">
        <v>1</v>
      </c>
      <c r="D360" s="29"/>
      <c r="E360" s="29"/>
      <c r="F360" s="19" t="str">
        <f>A360</f>
        <v>x</v>
      </c>
      <c r="G360" s="30">
        <f>IF(E360="DISK","DISK",D360-D359)</f>
        <v>0</v>
      </c>
    </row>
    <row r="361" spans="1:7" ht="13.5" thickBot="1">
      <c r="A361" s="19" t="s">
        <v>149</v>
      </c>
      <c r="B361" s="17" t="str">
        <f>VLOOKUP(A361,'Seznam družstev'!$C$2:$D$183,2,FALSE)</f>
        <v>x</v>
      </c>
      <c r="C361" s="18" t="s">
        <v>140</v>
      </c>
      <c r="D361" s="29"/>
      <c r="E361" s="29"/>
      <c r="F361" s="19" t="str">
        <f>A361</f>
        <v>x</v>
      </c>
      <c r="G361" s="30">
        <f>IF(E361="DISK","DISK",D361-D360)</f>
        <v>0</v>
      </c>
    </row>
    <row r="362" spans="3:7" ht="13.5" thickBot="1">
      <c r="C362" s="35" t="s">
        <v>2</v>
      </c>
      <c r="D362" s="36">
        <f>IF(OR(E359="DISK",E360="DISK",E361="DISK"),"DISK",D361)</f>
        <v>0</v>
      </c>
      <c r="E362" s="37"/>
      <c r="F362" s="78"/>
      <c r="G362" s="37"/>
    </row>
  </sheetData>
  <sheetProtection/>
  <mergeCells count="1">
    <mergeCell ref="C1:L1"/>
  </mergeCells>
  <conditionalFormatting sqref="D364:G65536 K2:K65536 P3:P183 F2:F4 F8:F10 F14:F16 F20:F22 F26:F28 F32 F34 F38 F40 F44 F46 F50 F52 F56 F58 F62 F64 F68 F70 F74 F76 F80 F82 F86 F88 F92 F94 F98 F100 F104 F106 F110 F112 F116 F118 F122 F124 F128 F130 F134 F136 F140 F142 F146 F148 F152 F154 F158 F160 F164 F166 F170 F172 F176 F178 F182 F184 F188 F190 F194 F196 F200 F202 F206 F208 F212 F214 F218 F220 F224 F226 F230 F232 F236 F238 F242 F244 F248 F250 F254 F256 F260 F262 F266 F268 F272 F274 F278 F280 F284 F286 F290 F292 F296 F298 F302 F304 F308 F310 F314 F316 F320 F322 F326 F328 F332 F334 F338 F340 F344 F346 F350 F352 F356 G2:G362 F358 F362 D2:E362">
    <cfRule type="cellIs" priority="1" dxfId="5" operator="equal" stopIfTrue="1">
      <formula>"DISK"</formula>
    </cfRule>
  </conditionalFormatting>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I218"/>
  <sheetViews>
    <sheetView zoomScalePageLayoutView="0" workbookViewId="0" topLeftCell="A1">
      <selection activeCell="C15" sqref="C15"/>
    </sheetView>
  </sheetViews>
  <sheetFormatPr defaultColWidth="9.00390625" defaultRowHeight="12.75"/>
  <cols>
    <col min="1" max="1" width="19.125" style="17" bestFit="1" customWidth="1"/>
    <col min="2" max="2" width="13.00390625" style="16" customWidth="1"/>
    <col min="3" max="3" width="11.875" style="16" customWidth="1"/>
    <col min="4" max="4" width="13.25390625" style="16" bestFit="1" customWidth="1"/>
    <col min="5" max="6" width="9.125" style="16" customWidth="1"/>
    <col min="7" max="7" width="24.375" style="43" customWidth="1"/>
    <col min="8" max="8" width="14.375" style="19" bestFit="1" customWidth="1"/>
    <col min="9" max="9" width="11.125" style="19" customWidth="1"/>
    <col min="10" max="10" width="9.125" style="16" customWidth="1"/>
    <col min="11" max="11" width="12.25390625" style="16" bestFit="1" customWidth="1"/>
    <col min="12" max="16384" width="9.125" style="16" customWidth="1"/>
  </cols>
  <sheetData>
    <row r="1" spans="1:9" ht="18">
      <c r="A1" s="15" t="s">
        <v>7</v>
      </c>
      <c r="B1" s="144" t="s">
        <v>155</v>
      </c>
      <c r="C1" s="144"/>
      <c r="D1" s="144"/>
      <c r="E1" s="144"/>
      <c r="F1" s="144"/>
      <c r="G1" s="144"/>
      <c r="H1" s="144"/>
      <c r="I1" s="144"/>
    </row>
    <row r="2" spans="2:7" ht="13.5" thickBot="1">
      <c r="B2" s="18"/>
      <c r="F2" s="19"/>
      <c r="G2" s="20"/>
    </row>
    <row r="3" spans="2:9" ht="24.75" thickBot="1">
      <c r="B3" s="18"/>
      <c r="F3" s="21" t="s">
        <v>142</v>
      </c>
      <c r="G3" s="22" t="s">
        <v>5</v>
      </c>
      <c r="H3" s="23" t="s">
        <v>6</v>
      </c>
      <c r="I3" s="24" t="s">
        <v>141</v>
      </c>
    </row>
    <row r="4" spans="1:9" ht="13.5" thickBot="1">
      <c r="A4" s="17" t="s">
        <v>19</v>
      </c>
      <c r="B4" s="17" t="str">
        <f>'Seznam družstev'!B3</f>
        <v>Sokolov A</v>
      </c>
      <c r="F4" s="25">
        <v>1</v>
      </c>
      <c r="G4" s="26" t="str">
        <f>'Seznam družstev'!B3</f>
        <v>Sokolov A</v>
      </c>
      <c r="H4" s="27">
        <f>IF(C5&gt;0,C5,"X")</f>
        <v>0.0013666666666666669</v>
      </c>
      <c r="I4" s="28">
        <f>IF(H4="X",,IF(H4="DISK",CEILING(COUNTA($G$4:$G$63)-COUNTIF($G$4:$G$63,"=0")-COUNTIF($H$4:$H$63,"disk")/2,1),RANK(H4,$H$4:$H$63,1)))</f>
        <v>10</v>
      </c>
    </row>
    <row r="5" spans="2:9" ht="13.5" thickBot="1">
      <c r="B5" s="35" t="s">
        <v>2</v>
      </c>
      <c r="C5" s="42">
        <v>0.0013666666666666669</v>
      </c>
      <c r="D5" s="30"/>
      <c r="F5" s="31">
        <v>2</v>
      </c>
      <c r="G5" s="32" t="str">
        <f>'Seznam družstev'!B6</f>
        <v>Sokolov B</v>
      </c>
      <c r="H5" s="33">
        <f>IF(C8&gt;0,C8,"X")</f>
        <v>0.0012465277777777776</v>
      </c>
      <c r="I5" s="34">
        <f aca="true" t="shared" si="0" ref="I5:I63">IF(H5="X",,IF(H5="DISK",CEILING(COUNTA($G$4:$G$63)-COUNTIF($G$4:$G$63,"=0")-COUNTIF($H$4:$H$63,"disk")/2,1),RANK(H5,$H$4:$H$63,1)))</f>
        <v>5</v>
      </c>
    </row>
    <row r="6" spans="2:9" ht="12.75">
      <c r="B6" s="18"/>
      <c r="C6" s="30"/>
      <c r="D6" s="30"/>
      <c r="F6" s="31">
        <v>3</v>
      </c>
      <c r="G6" s="32" t="str">
        <f>'Seznam družstev'!B9</f>
        <v>Ústí nad Labem 1</v>
      </c>
      <c r="H6" s="33">
        <f>IF(C11&gt;0,C11,"X")</f>
        <v>0.0012417824074074074</v>
      </c>
      <c r="I6" s="34">
        <f t="shared" si="0"/>
        <v>4</v>
      </c>
    </row>
    <row r="7" spans="1:9" ht="13.5" thickBot="1">
      <c r="A7" s="17" t="s">
        <v>20</v>
      </c>
      <c r="B7" s="17" t="str">
        <f>'Seznam družstev'!B6</f>
        <v>Sokolov B</v>
      </c>
      <c r="C7" s="30"/>
      <c r="D7" s="30"/>
      <c r="F7" s="31">
        <v>4</v>
      </c>
      <c r="G7" s="32" t="str">
        <f>'Seznam družstev'!B12</f>
        <v>Ústí nad Labem 2</v>
      </c>
      <c r="H7" s="33">
        <f>IF(C14&gt;0,C14,"X")</f>
        <v>0.0015134259259259259</v>
      </c>
      <c r="I7" s="34">
        <f t="shared" si="0"/>
        <v>13</v>
      </c>
    </row>
    <row r="8" spans="2:9" ht="13.5" thickBot="1">
      <c r="B8" s="35" t="s">
        <v>2</v>
      </c>
      <c r="C8" s="42">
        <v>0.0012465277777777776</v>
      </c>
      <c r="D8" s="37"/>
      <c r="F8" s="31">
        <v>5</v>
      </c>
      <c r="G8" s="32" t="str">
        <f>'Seznam družstev'!B15</f>
        <v>Brno-město A</v>
      </c>
      <c r="H8" s="33">
        <f>IF(C17&gt;0,C17,"X")</f>
        <v>0.0011211805555555556</v>
      </c>
      <c r="I8" s="34">
        <f t="shared" si="0"/>
        <v>1</v>
      </c>
    </row>
    <row r="9" spans="2:9" ht="12.75">
      <c r="B9" s="17"/>
      <c r="F9" s="31">
        <v>6</v>
      </c>
      <c r="G9" s="32" t="str">
        <f>'Seznam družstev'!B18</f>
        <v>Brno-město B</v>
      </c>
      <c r="H9" s="33">
        <f>IF(C20&gt;0,C20,"X")</f>
        <v>0.001318865740740741</v>
      </c>
      <c r="I9" s="34">
        <f t="shared" si="0"/>
        <v>8</v>
      </c>
    </row>
    <row r="10" spans="1:9" ht="13.5" thickBot="1">
      <c r="A10" s="17" t="s">
        <v>21</v>
      </c>
      <c r="B10" s="17" t="str">
        <f>'Seznam družstev'!B9</f>
        <v>Ústí nad Labem 1</v>
      </c>
      <c r="F10" s="31">
        <v>7</v>
      </c>
      <c r="G10" s="32" t="str">
        <f>'Seznam družstev'!B21</f>
        <v>Klatovy</v>
      </c>
      <c r="H10" s="33">
        <f>IF(C23&gt;0,C23,"X")</f>
        <v>0.0012708333333333335</v>
      </c>
      <c r="I10" s="34">
        <f t="shared" si="0"/>
        <v>7</v>
      </c>
    </row>
    <row r="11" spans="2:9" ht="13.5" thickBot="1">
      <c r="B11" s="35" t="s">
        <v>2</v>
      </c>
      <c r="C11" s="42">
        <v>0.0012417824074074074</v>
      </c>
      <c r="D11" s="30"/>
      <c r="F11" s="31">
        <v>8</v>
      </c>
      <c r="G11" s="32" t="str">
        <f>'Seznam družstev'!B24</f>
        <v>Brno - střed</v>
      </c>
      <c r="H11" s="33">
        <f>IF(C26&gt;0,C26,"X")</f>
        <v>0.0011211805555555556</v>
      </c>
      <c r="I11" s="34">
        <f t="shared" si="0"/>
        <v>1</v>
      </c>
    </row>
    <row r="12" spans="3:9" ht="12.75">
      <c r="C12" s="30"/>
      <c r="D12" s="30"/>
      <c r="F12" s="31">
        <v>9</v>
      </c>
      <c r="G12" s="32" t="str">
        <f>'Seznam družstev'!B27</f>
        <v>Karlovy Vary A</v>
      </c>
      <c r="H12" s="33">
        <f>IF(C29&gt;0,C29,"X")</f>
        <v>0.001179398148148148</v>
      </c>
      <c r="I12" s="34">
        <f t="shared" si="0"/>
        <v>3</v>
      </c>
    </row>
    <row r="13" spans="1:9" ht="13.5" thickBot="1">
      <c r="A13" s="17" t="s">
        <v>22</v>
      </c>
      <c r="B13" s="17" t="str">
        <f>'Seznam družstev'!B12</f>
        <v>Ústí nad Labem 2</v>
      </c>
      <c r="C13" s="30"/>
      <c r="D13" s="30"/>
      <c r="F13" s="31">
        <v>10</v>
      </c>
      <c r="G13" s="32" t="str">
        <f>'Seznam družstev'!B30</f>
        <v>Karlovy Vary B</v>
      </c>
      <c r="H13" s="33">
        <f>IF(C32&gt;0,C32,"X")</f>
        <v>0.0014923611111111112</v>
      </c>
      <c r="I13" s="34">
        <f t="shared" si="0"/>
        <v>12</v>
      </c>
    </row>
    <row r="14" spans="2:9" ht="13.5" thickBot="1">
      <c r="B14" s="35" t="s">
        <v>2</v>
      </c>
      <c r="C14" s="42">
        <v>0.0015134259259259259</v>
      </c>
      <c r="D14" s="37"/>
      <c r="F14" s="31">
        <v>11</v>
      </c>
      <c r="G14" s="32" t="str">
        <f>'Seznam družstev'!B33</f>
        <v>Blansko A</v>
      </c>
      <c r="H14" s="33">
        <f>IF(C35&gt;0,C35,"X")</f>
        <v>0.0013343749999999998</v>
      </c>
      <c r="I14" s="34">
        <f t="shared" si="0"/>
        <v>9</v>
      </c>
    </row>
    <row r="15" spans="2:9" ht="12.75">
      <c r="B15" s="18"/>
      <c r="F15" s="31">
        <v>12</v>
      </c>
      <c r="G15" s="32" t="str">
        <f>'Seznam družstev'!B36</f>
        <v>Blansko B</v>
      </c>
      <c r="H15" s="33">
        <f>IF(C38&gt;0,C38,"X")</f>
        <v>0.0012659722222222222</v>
      </c>
      <c r="I15" s="34">
        <f t="shared" si="0"/>
        <v>6</v>
      </c>
    </row>
    <row r="16" spans="1:9" ht="13.5" thickBot="1">
      <c r="A16" s="17" t="s">
        <v>23</v>
      </c>
      <c r="B16" s="17" t="str">
        <f>'Seznam družstev'!B15</f>
        <v>Brno-město A</v>
      </c>
      <c r="F16" s="31">
        <v>13</v>
      </c>
      <c r="G16" s="32" t="str">
        <f>'Seznam družstev'!B39</f>
        <v>Blansko C</v>
      </c>
      <c r="H16" s="33">
        <f>IF(C41&gt;0,C41,"X")</f>
        <v>0.0014179398148148148</v>
      </c>
      <c r="I16" s="34">
        <f t="shared" si="0"/>
        <v>11</v>
      </c>
    </row>
    <row r="17" spans="2:9" ht="13.5" thickBot="1">
      <c r="B17" s="35" t="s">
        <v>2</v>
      </c>
      <c r="C17" s="42">
        <v>0.0011211805555555556</v>
      </c>
      <c r="D17" s="30"/>
      <c r="F17" s="31">
        <v>14</v>
      </c>
      <c r="G17" s="32">
        <f>'Seznam družstev'!B42</f>
        <v>0</v>
      </c>
      <c r="H17" s="33" t="str">
        <f>IF(C44&gt;0,C44,"X")</f>
        <v>X</v>
      </c>
      <c r="I17" s="34">
        <f t="shared" si="0"/>
        <v>0</v>
      </c>
    </row>
    <row r="18" spans="2:9" ht="12.75">
      <c r="B18" s="18"/>
      <c r="C18" s="30"/>
      <c r="D18" s="30"/>
      <c r="F18" s="31">
        <v>15</v>
      </c>
      <c r="G18" s="32">
        <f>'Seznam družstev'!B45</f>
        <v>0</v>
      </c>
      <c r="H18" s="33" t="str">
        <f>IF(C47&gt;0,C47,"X")</f>
        <v>X</v>
      </c>
      <c r="I18" s="34">
        <f t="shared" si="0"/>
        <v>0</v>
      </c>
    </row>
    <row r="19" spans="1:9" ht="13.5" thickBot="1">
      <c r="A19" s="17" t="s">
        <v>24</v>
      </c>
      <c r="B19" s="17" t="str">
        <f>'Seznam družstev'!B18</f>
        <v>Brno-město B</v>
      </c>
      <c r="C19" s="30"/>
      <c r="D19" s="30"/>
      <c r="F19" s="31">
        <v>16</v>
      </c>
      <c r="G19" s="32">
        <f>'Seznam družstev'!B48</f>
        <v>0</v>
      </c>
      <c r="H19" s="33" t="str">
        <f>IF(C50&gt;0,C50,"X")</f>
        <v>X</v>
      </c>
      <c r="I19" s="34">
        <f t="shared" si="0"/>
        <v>0</v>
      </c>
    </row>
    <row r="20" spans="2:9" ht="13.5" thickBot="1">
      <c r="B20" s="35" t="s">
        <v>2</v>
      </c>
      <c r="C20" s="42">
        <v>0.001318865740740741</v>
      </c>
      <c r="D20" s="37"/>
      <c r="F20" s="31">
        <v>17</v>
      </c>
      <c r="G20" s="32">
        <f>'Seznam družstev'!B51</f>
        <v>0</v>
      </c>
      <c r="H20" s="33" t="str">
        <f>IF(C53&gt;0,C53,"X")</f>
        <v>X</v>
      </c>
      <c r="I20" s="34">
        <f t="shared" si="0"/>
        <v>0</v>
      </c>
    </row>
    <row r="21" spans="6:9" ht="12.75">
      <c r="F21" s="31">
        <v>18</v>
      </c>
      <c r="G21" s="32">
        <f>'Seznam družstev'!B54</f>
        <v>0</v>
      </c>
      <c r="H21" s="33" t="str">
        <f>IF(C56&gt;0,C56,"X")</f>
        <v>X</v>
      </c>
      <c r="I21" s="34">
        <f t="shared" si="0"/>
        <v>0</v>
      </c>
    </row>
    <row r="22" spans="1:9" ht="13.5" thickBot="1">
      <c r="A22" s="17" t="s">
        <v>25</v>
      </c>
      <c r="B22" s="17" t="str">
        <f>'Seznam družstev'!B21</f>
        <v>Klatovy</v>
      </c>
      <c r="F22" s="31">
        <v>19</v>
      </c>
      <c r="G22" s="32">
        <f>'Seznam družstev'!B57</f>
        <v>0</v>
      </c>
      <c r="H22" s="33" t="str">
        <f>IF(C59&gt;0,C59,"X")</f>
        <v>X</v>
      </c>
      <c r="I22" s="34">
        <f t="shared" si="0"/>
        <v>0</v>
      </c>
    </row>
    <row r="23" spans="2:9" ht="13.5" thickBot="1">
      <c r="B23" s="35" t="s">
        <v>2</v>
      </c>
      <c r="C23" s="42">
        <v>0.0012708333333333335</v>
      </c>
      <c r="D23" s="30"/>
      <c r="F23" s="31">
        <v>20</v>
      </c>
      <c r="G23" s="32">
        <f>'Seznam družstev'!B60</f>
        <v>0</v>
      </c>
      <c r="H23" s="33" t="str">
        <f>IF(C62&gt;0,C62,"X")</f>
        <v>X</v>
      </c>
      <c r="I23" s="34">
        <f t="shared" si="0"/>
        <v>0</v>
      </c>
    </row>
    <row r="24" spans="2:9" ht="12.75">
      <c r="B24" s="18"/>
      <c r="C24" s="30"/>
      <c r="D24" s="30"/>
      <c r="F24" s="31">
        <v>21</v>
      </c>
      <c r="G24" s="32">
        <f>'Seznam družstev'!B63</f>
        <v>0</v>
      </c>
      <c r="H24" s="33" t="str">
        <f>IF(C65&gt;0,C65,"X")</f>
        <v>X</v>
      </c>
      <c r="I24" s="34">
        <f t="shared" si="0"/>
        <v>0</v>
      </c>
    </row>
    <row r="25" spans="1:9" ht="13.5" thickBot="1">
      <c r="A25" s="17" t="s">
        <v>26</v>
      </c>
      <c r="B25" s="17" t="str">
        <f>'Seznam družstev'!B24</f>
        <v>Brno - střed</v>
      </c>
      <c r="C25" s="30"/>
      <c r="D25" s="30"/>
      <c r="F25" s="31">
        <v>22</v>
      </c>
      <c r="G25" s="32">
        <f>'Seznam družstev'!B66</f>
        <v>0</v>
      </c>
      <c r="H25" s="33" t="str">
        <f>IF(C68&gt;0,C68,"X")</f>
        <v>X</v>
      </c>
      <c r="I25" s="34">
        <f t="shared" si="0"/>
        <v>0</v>
      </c>
    </row>
    <row r="26" spans="2:9" ht="13.5" thickBot="1">
      <c r="B26" s="35" t="s">
        <v>2</v>
      </c>
      <c r="C26" s="42">
        <v>0.0011211805555555556</v>
      </c>
      <c r="D26" s="37"/>
      <c r="F26" s="31">
        <v>23</v>
      </c>
      <c r="G26" s="32">
        <f>'Seznam družstev'!B69</f>
        <v>0</v>
      </c>
      <c r="H26" s="33" t="str">
        <f>IF(C71&gt;0,C71,"X")</f>
        <v>X</v>
      </c>
      <c r="I26" s="34">
        <f t="shared" si="0"/>
        <v>0</v>
      </c>
    </row>
    <row r="27" spans="2:9" ht="12.75">
      <c r="B27" s="18"/>
      <c r="F27" s="31">
        <v>24</v>
      </c>
      <c r="G27" s="32">
        <f>'Seznam družstev'!B72</f>
        <v>0</v>
      </c>
      <c r="H27" s="33" t="str">
        <f>IF(C74&gt;0,C74,"X")</f>
        <v>X</v>
      </c>
      <c r="I27" s="34">
        <f t="shared" si="0"/>
        <v>0</v>
      </c>
    </row>
    <row r="28" spans="1:9" ht="13.5" thickBot="1">
      <c r="A28" s="17" t="s">
        <v>27</v>
      </c>
      <c r="B28" s="17" t="str">
        <f>'Seznam družstev'!B27</f>
        <v>Karlovy Vary A</v>
      </c>
      <c r="F28" s="31">
        <v>25</v>
      </c>
      <c r="G28" s="32">
        <f>'Seznam družstev'!B75</f>
        <v>0</v>
      </c>
      <c r="H28" s="33" t="str">
        <f>IF(C77&gt;0,C77,"X")</f>
        <v>X</v>
      </c>
      <c r="I28" s="34">
        <f t="shared" si="0"/>
        <v>0</v>
      </c>
    </row>
    <row r="29" spans="2:9" ht="13.5" thickBot="1">
      <c r="B29" s="35" t="s">
        <v>2</v>
      </c>
      <c r="C29" s="42">
        <v>0.001179398148148148</v>
      </c>
      <c r="D29" s="30"/>
      <c r="F29" s="31">
        <v>26</v>
      </c>
      <c r="G29" s="32">
        <f>'Seznam družstev'!B78</f>
        <v>0</v>
      </c>
      <c r="H29" s="33" t="str">
        <f>IF(C80&gt;0,C80,"X")</f>
        <v>X</v>
      </c>
      <c r="I29" s="34">
        <f t="shared" si="0"/>
        <v>0</v>
      </c>
    </row>
    <row r="30" spans="2:9" ht="12.75">
      <c r="B30" s="18"/>
      <c r="C30" s="30"/>
      <c r="D30" s="30"/>
      <c r="F30" s="31">
        <v>27</v>
      </c>
      <c r="G30" s="32">
        <f>'Seznam družstev'!B81</f>
        <v>0</v>
      </c>
      <c r="H30" s="33" t="str">
        <f>IF(C83&gt;0,C83,"X")</f>
        <v>X</v>
      </c>
      <c r="I30" s="34">
        <f t="shared" si="0"/>
        <v>0</v>
      </c>
    </row>
    <row r="31" spans="1:9" ht="13.5" thickBot="1">
      <c r="A31" s="17" t="s">
        <v>28</v>
      </c>
      <c r="B31" s="17" t="str">
        <f>'Seznam družstev'!B30</f>
        <v>Karlovy Vary B</v>
      </c>
      <c r="C31" s="30"/>
      <c r="D31" s="30"/>
      <c r="F31" s="31">
        <v>28</v>
      </c>
      <c r="G31" s="32">
        <f>'Seznam družstev'!B84</f>
        <v>0</v>
      </c>
      <c r="H31" s="33" t="str">
        <f>IF(C86&gt;0,C86,"X")</f>
        <v>X</v>
      </c>
      <c r="I31" s="34">
        <f t="shared" si="0"/>
        <v>0</v>
      </c>
    </row>
    <row r="32" spans="2:9" ht="13.5" thickBot="1">
      <c r="B32" s="35" t="s">
        <v>2</v>
      </c>
      <c r="C32" s="42">
        <v>0.0014923611111111112</v>
      </c>
      <c r="D32" s="37"/>
      <c r="F32" s="31">
        <v>29</v>
      </c>
      <c r="G32" s="32">
        <f>'Seznam družstev'!B87</f>
        <v>0</v>
      </c>
      <c r="H32" s="33" t="str">
        <f>IF(C89&gt;0,C89,"X")</f>
        <v>X</v>
      </c>
      <c r="I32" s="34">
        <f t="shared" si="0"/>
        <v>0</v>
      </c>
    </row>
    <row r="33" spans="2:9" ht="12.75">
      <c r="B33" s="18"/>
      <c r="F33" s="31">
        <v>30</v>
      </c>
      <c r="G33" s="32">
        <f>'Seznam družstev'!B90</f>
        <v>0</v>
      </c>
      <c r="H33" s="33" t="str">
        <f>IF(C92&gt;0,C92,"X")</f>
        <v>X</v>
      </c>
      <c r="I33" s="34">
        <f t="shared" si="0"/>
        <v>0</v>
      </c>
    </row>
    <row r="34" spans="1:9" ht="13.5" thickBot="1">
      <c r="A34" s="17" t="s">
        <v>29</v>
      </c>
      <c r="B34" s="17" t="str">
        <f>'Seznam družstev'!B33</f>
        <v>Blansko A</v>
      </c>
      <c r="F34" s="31">
        <v>31</v>
      </c>
      <c r="G34" s="32">
        <f>'Seznam družstev'!B93</f>
        <v>0</v>
      </c>
      <c r="H34" s="33" t="str">
        <f>IF(C95&gt;0,C95,"X")</f>
        <v>X</v>
      </c>
      <c r="I34" s="34">
        <f t="shared" si="0"/>
        <v>0</v>
      </c>
    </row>
    <row r="35" spans="2:9" ht="13.5" thickBot="1">
      <c r="B35" s="35" t="s">
        <v>2</v>
      </c>
      <c r="C35" s="42">
        <v>0.0013343749999999998</v>
      </c>
      <c r="D35" s="30"/>
      <c r="F35" s="31">
        <v>32</v>
      </c>
      <c r="G35" s="32">
        <f>'Seznam družstev'!B96</f>
        <v>0</v>
      </c>
      <c r="H35" s="33" t="str">
        <f>IF(C98&gt;0,C98,"X")</f>
        <v>X</v>
      </c>
      <c r="I35" s="34">
        <f t="shared" si="0"/>
        <v>0</v>
      </c>
    </row>
    <row r="36" spans="2:9" ht="12.75">
      <c r="B36" s="18"/>
      <c r="C36" s="30"/>
      <c r="D36" s="30"/>
      <c r="F36" s="31">
        <v>33</v>
      </c>
      <c r="G36" s="32">
        <f>'Seznam družstev'!B99</f>
        <v>0</v>
      </c>
      <c r="H36" s="33" t="str">
        <f>IF(C101&gt;0,C101,"X")</f>
        <v>X</v>
      </c>
      <c r="I36" s="34">
        <f t="shared" si="0"/>
        <v>0</v>
      </c>
    </row>
    <row r="37" spans="1:9" ht="13.5" thickBot="1">
      <c r="A37" s="17" t="s">
        <v>30</v>
      </c>
      <c r="B37" s="17" t="str">
        <f>'Seznam družstev'!B36</f>
        <v>Blansko B</v>
      </c>
      <c r="C37" s="30"/>
      <c r="D37" s="30"/>
      <c r="F37" s="31">
        <v>34</v>
      </c>
      <c r="G37" s="32">
        <f>'Seznam družstev'!B102</f>
        <v>0</v>
      </c>
      <c r="H37" s="33" t="str">
        <f>IF(C104&gt;0,C104,"X")</f>
        <v>X</v>
      </c>
      <c r="I37" s="34">
        <f t="shared" si="0"/>
        <v>0</v>
      </c>
    </row>
    <row r="38" spans="2:9" ht="13.5" thickBot="1">
      <c r="B38" s="35" t="s">
        <v>2</v>
      </c>
      <c r="C38" s="42">
        <v>0.0012659722222222222</v>
      </c>
      <c r="D38" s="37"/>
      <c r="F38" s="31">
        <v>35</v>
      </c>
      <c r="G38" s="32">
        <f>'Seznam družstev'!B105</f>
        <v>0</v>
      </c>
      <c r="H38" s="33" t="str">
        <f>IF(C107&gt;0,C107,"X")</f>
        <v>X</v>
      </c>
      <c r="I38" s="34">
        <f t="shared" si="0"/>
        <v>0</v>
      </c>
    </row>
    <row r="39" spans="2:9" ht="12.75">
      <c r="B39" s="18"/>
      <c r="F39" s="31">
        <v>36</v>
      </c>
      <c r="G39" s="32">
        <f>'Seznam družstev'!B108</f>
        <v>0</v>
      </c>
      <c r="H39" s="33" t="str">
        <f>IF(C110&gt;0,C110,"X")</f>
        <v>X</v>
      </c>
      <c r="I39" s="34">
        <f t="shared" si="0"/>
        <v>0</v>
      </c>
    </row>
    <row r="40" spans="1:9" ht="13.5" thickBot="1">
      <c r="A40" s="17" t="s">
        <v>143</v>
      </c>
      <c r="B40" s="17" t="str">
        <f>'Seznam družstev'!B39</f>
        <v>Blansko C</v>
      </c>
      <c r="F40" s="31">
        <v>37</v>
      </c>
      <c r="G40" s="32">
        <f>'Seznam družstev'!B111</f>
        <v>0</v>
      </c>
      <c r="H40" s="33" t="str">
        <f>IF(C113&gt;0,C113,"X")</f>
        <v>X</v>
      </c>
      <c r="I40" s="34">
        <f t="shared" si="0"/>
        <v>0</v>
      </c>
    </row>
    <row r="41" spans="2:9" ht="13.5" thickBot="1">
      <c r="B41" s="35" t="s">
        <v>2</v>
      </c>
      <c r="C41" s="42">
        <v>0.0014179398148148148</v>
      </c>
      <c r="D41" s="30"/>
      <c r="F41" s="31">
        <v>38</v>
      </c>
      <c r="G41" s="32">
        <f>'Seznam družstev'!B114</f>
        <v>0</v>
      </c>
      <c r="H41" s="33" t="str">
        <f>IF(C116&gt;0,C116,"X")</f>
        <v>X</v>
      </c>
      <c r="I41" s="34">
        <f t="shared" si="0"/>
        <v>0</v>
      </c>
    </row>
    <row r="42" spans="2:9" ht="12.75">
      <c r="B42" s="18"/>
      <c r="D42" s="30"/>
      <c r="F42" s="31">
        <v>39</v>
      </c>
      <c r="G42" s="32">
        <f>'Seznam družstev'!B117</f>
        <v>0</v>
      </c>
      <c r="H42" s="33" t="str">
        <f>IF(C119&gt;0,C119,"X")</f>
        <v>X</v>
      </c>
      <c r="I42" s="34">
        <f t="shared" si="0"/>
        <v>0</v>
      </c>
    </row>
    <row r="43" spans="1:9" ht="13.5" thickBot="1">
      <c r="A43" s="17" t="s">
        <v>32</v>
      </c>
      <c r="B43" s="17">
        <f>'Seznam družstev'!B42</f>
        <v>0</v>
      </c>
      <c r="D43" s="30"/>
      <c r="F43" s="31">
        <v>40</v>
      </c>
      <c r="G43" s="32">
        <f>'Seznam družstev'!B120</f>
        <v>0</v>
      </c>
      <c r="H43" s="33" t="str">
        <f>IF(C122&gt;0,C122,"X")</f>
        <v>X</v>
      </c>
      <c r="I43" s="34">
        <f t="shared" si="0"/>
        <v>0</v>
      </c>
    </row>
    <row r="44" spans="2:9" ht="13.5" thickBot="1">
      <c r="B44" s="35" t="s">
        <v>2</v>
      </c>
      <c r="C44" s="42"/>
      <c r="D44" s="37"/>
      <c r="F44" s="31">
        <v>41</v>
      </c>
      <c r="G44" s="32">
        <f>'Seznam družstev'!B123</f>
        <v>0</v>
      </c>
      <c r="H44" s="33" t="str">
        <f>IF(C125&gt;0,C125,"X")</f>
        <v>X</v>
      </c>
      <c r="I44" s="34">
        <f t="shared" si="0"/>
        <v>0</v>
      </c>
    </row>
    <row r="45" spans="2:9" ht="12.75">
      <c r="B45" s="18"/>
      <c r="F45" s="31">
        <v>42</v>
      </c>
      <c r="G45" s="32">
        <f>'Seznam družstev'!B126</f>
        <v>0</v>
      </c>
      <c r="H45" s="33" t="str">
        <f>IF(C128&gt;0,C128,"X")</f>
        <v>X</v>
      </c>
      <c r="I45" s="34">
        <f t="shared" si="0"/>
        <v>0</v>
      </c>
    </row>
    <row r="46" spans="1:9" ht="13.5" thickBot="1">
      <c r="A46" s="17" t="s">
        <v>33</v>
      </c>
      <c r="B46" s="17">
        <f>'Seznam družstev'!B45</f>
        <v>0</v>
      </c>
      <c r="F46" s="31">
        <v>43</v>
      </c>
      <c r="G46" s="32">
        <f>'Seznam družstev'!B129</f>
        <v>0</v>
      </c>
      <c r="H46" s="33" t="str">
        <f>IF(C131&gt;0,C131,"X")</f>
        <v>X</v>
      </c>
      <c r="I46" s="34">
        <f t="shared" si="0"/>
        <v>0</v>
      </c>
    </row>
    <row r="47" spans="2:9" ht="13.5" thickBot="1">
      <c r="B47" s="35" t="s">
        <v>2</v>
      </c>
      <c r="C47" s="42"/>
      <c r="D47" s="30"/>
      <c r="F47" s="31">
        <v>44</v>
      </c>
      <c r="G47" s="32">
        <f>'Seznam družstev'!B132</f>
        <v>0</v>
      </c>
      <c r="H47" s="33" t="str">
        <f>IF(C134&gt;0,C134,"X")</f>
        <v>X</v>
      </c>
      <c r="I47" s="34">
        <f t="shared" si="0"/>
        <v>0</v>
      </c>
    </row>
    <row r="48" spans="2:9" ht="12.75">
      <c r="B48" s="18"/>
      <c r="D48" s="30"/>
      <c r="F48" s="31">
        <v>45</v>
      </c>
      <c r="G48" s="32">
        <f>'Seznam družstev'!B135</f>
        <v>0</v>
      </c>
      <c r="H48" s="33" t="str">
        <f>IF(C137&gt;0,C137,"X")</f>
        <v>X</v>
      </c>
      <c r="I48" s="34">
        <f t="shared" si="0"/>
        <v>0</v>
      </c>
    </row>
    <row r="49" spans="1:9" ht="13.5" thickBot="1">
      <c r="A49" s="17" t="s">
        <v>95</v>
      </c>
      <c r="B49" s="17">
        <f>'Seznam družstev'!B48</f>
        <v>0</v>
      </c>
      <c r="D49" s="30"/>
      <c r="F49" s="31">
        <v>46</v>
      </c>
      <c r="G49" s="32">
        <f>'Seznam družstev'!B138</f>
        <v>0</v>
      </c>
      <c r="H49" s="33" t="str">
        <f>IF(C140&gt;0,C140,"X")</f>
        <v>X</v>
      </c>
      <c r="I49" s="34">
        <f t="shared" si="0"/>
        <v>0</v>
      </c>
    </row>
    <row r="50" spans="2:9" ht="13.5" thickBot="1">
      <c r="B50" s="35" t="s">
        <v>2</v>
      </c>
      <c r="C50" s="42"/>
      <c r="D50" s="37"/>
      <c r="F50" s="31">
        <v>47</v>
      </c>
      <c r="G50" s="32">
        <f>'Seznam družstev'!B141</f>
        <v>0</v>
      </c>
      <c r="H50" s="33" t="str">
        <f>IF(C143&gt;0,C143,"X")</f>
        <v>X</v>
      </c>
      <c r="I50" s="34">
        <f t="shared" si="0"/>
        <v>0</v>
      </c>
    </row>
    <row r="51" spans="2:9" ht="12.75">
      <c r="B51" s="18"/>
      <c r="F51" s="31">
        <v>48</v>
      </c>
      <c r="G51" s="32">
        <f>'Seznam družstev'!B144</f>
        <v>0</v>
      </c>
      <c r="H51" s="33" t="str">
        <f>IF(C146&gt;0,C146,"X")</f>
        <v>X</v>
      </c>
      <c r="I51" s="34">
        <f t="shared" si="0"/>
        <v>0</v>
      </c>
    </row>
    <row r="52" spans="1:9" ht="13.5" thickBot="1">
      <c r="A52" s="17" t="s">
        <v>96</v>
      </c>
      <c r="B52" s="17">
        <f>'Seznam družstev'!B51</f>
        <v>0</v>
      </c>
      <c r="F52" s="31">
        <v>49</v>
      </c>
      <c r="G52" s="32">
        <f>'Seznam družstev'!B147</f>
        <v>0</v>
      </c>
      <c r="H52" s="33" t="str">
        <f>IF(C149&gt;0,C149,"X")</f>
        <v>X</v>
      </c>
      <c r="I52" s="34">
        <f t="shared" si="0"/>
        <v>0</v>
      </c>
    </row>
    <row r="53" spans="2:9" ht="13.5" thickBot="1">
      <c r="B53" s="35" t="s">
        <v>2</v>
      </c>
      <c r="C53" s="42"/>
      <c r="D53" s="30"/>
      <c r="F53" s="31">
        <v>50</v>
      </c>
      <c r="G53" s="32">
        <f>'Seznam družstev'!B150</f>
        <v>0</v>
      </c>
      <c r="H53" s="33" t="str">
        <f>IF(C152&gt;0,C152,"X")</f>
        <v>X</v>
      </c>
      <c r="I53" s="34">
        <f t="shared" si="0"/>
        <v>0</v>
      </c>
    </row>
    <row r="54" spans="2:9" ht="12.75">
      <c r="B54" s="18"/>
      <c r="D54" s="30"/>
      <c r="F54" s="31">
        <v>51</v>
      </c>
      <c r="G54" s="32">
        <f>'Seznam družstev'!B153</f>
        <v>0</v>
      </c>
      <c r="H54" s="33" t="str">
        <f>IF(C155&gt;0,C155,"X")</f>
        <v>X</v>
      </c>
      <c r="I54" s="34">
        <f t="shared" si="0"/>
        <v>0</v>
      </c>
    </row>
    <row r="55" spans="1:9" ht="13.5" thickBot="1">
      <c r="A55" s="17" t="s">
        <v>97</v>
      </c>
      <c r="B55" s="17">
        <f>'Seznam družstev'!B54</f>
        <v>0</v>
      </c>
      <c r="D55" s="30"/>
      <c r="F55" s="31">
        <v>52</v>
      </c>
      <c r="G55" s="32">
        <f>'Seznam družstev'!B156</f>
        <v>0</v>
      </c>
      <c r="H55" s="33" t="str">
        <f>IF(C158&gt;0,C158,"X")</f>
        <v>X</v>
      </c>
      <c r="I55" s="34">
        <f t="shared" si="0"/>
        <v>0</v>
      </c>
    </row>
    <row r="56" spans="2:9" ht="13.5" thickBot="1">
      <c r="B56" s="35" t="s">
        <v>2</v>
      </c>
      <c r="C56" s="42"/>
      <c r="D56" s="37"/>
      <c r="F56" s="31">
        <v>53</v>
      </c>
      <c r="G56" s="32">
        <f>'Seznam družstev'!B159</f>
        <v>0</v>
      </c>
      <c r="H56" s="33" t="str">
        <f>IF(C161&gt;0,C161,"X")</f>
        <v>X</v>
      </c>
      <c r="I56" s="34">
        <f t="shared" si="0"/>
        <v>0</v>
      </c>
    </row>
    <row r="57" spans="2:9" ht="12.75">
      <c r="B57" s="18"/>
      <c r="F57" s="31">
        <v>54</v>
      </c>
      <c r="G57" s="32">
        <f>'Seznam družstev'!B162</f>
        <v>0</v>
      </c>
      <c r="H57" s="33" t="str">
        <f>IF(C164&gt;0,C164,"X")</f>
        <v>X</v>
      </c>
      <c r="I57" s="34">
        <f t="shared" si="0"/>
        <v>0</v>
      </c>
    </row>
    <row r="58" spans="1:9" ht="13.5" thickBot="1">
      <c r="A58" s="17" t="s">
        <v>98</v>
      </c>
      <c r="B58" s="17">
        <f>'Seznam družstev'!B57</f>
        <v>0</v>
      </c>
      <c r="F58" s="31">
        <v>55</v>
      </c>
      <c r="G58" s="32">
        <f>'Seznam družstev'!B165</f>
        <v>0</v>
      </c>
      <c r="H58" s="33" t="str">
        <f>IF(C167&gt;0,C167,"X")</f>
        <v>X</v>
      </c>
      <c r="I58" s="34">
        <f t="shared" si="0"/>
        <v>0</v>
      </c>
    </row>
    <row r="59" spans="2:9" ht="13.5" thickBot="1">
      <c r="B59" s="35" t="s">
        <v>2</v>
      </c>
      <c r="C59" s="42"/>
      <c r="D59" s="30"/>
      <c r="F59" s="31">
        <v>56</v>
      </c>
      <c r="G59" s="32">
        <f>'Seznam družstev'!B168</f>
        <v>0</v>
      </c>
      <c r="H59" s="33" t="str">
        <f>IF(C170&gt;0,C170,"X")</f>
        <v>X</v>
      </c>
      <c r="I59" s="34">
        <f t="shared" si="0"/>
        <v>0</v>
      </c>
    </row>
    <row r="60" spans="2:9" ht="12.75">
      <c r="B60" s="18"/>
      <c r="D60" s="30"/>
      <c r="F60" s="31">
        <v>57</v>
      </c>
      <c r="G60" s="32">
        <f>'Seznam družstev'!B171</f>
        <v>0</v>
      </c>
      <c r="H60" s="33" t="str">
        <f>IF(C173&gt;0,C173,"X")</f>
        <v>X</v>
      </c>
      <c r="I60" s="34">
        <f t="shared" si="0"/>
        <v>0</v>
      </c>
    </row>
    <row r="61" spans="1:9" ht="13.5" thickBot="1">
      <c r="A61" s="17" t="s">
        <v>99</v>
      </c>
      <c r="B61" s="17">
        <f>'Seznam družstev'!B60</f>
        <v>0</v>
      </c>
      <c r="D61" s="30"/>
      <c r="F61" s="31">
        <v>58</v>
      </c>
      <c r="G61" s="32">
        <f>'Seznam družstev'!B174</f>
        <v>0</v>
      </c>
      <c r="H61" s="33" t="str">
        <f>IF(C176&gt;0,C176,"X")</f>
        <v>X</v>
      </c>
      <c r="I61" s="34">
        <f t="shared" si="0"/>
        <v>0</v>
      </c>
    </row>
    <row r="62" spans="2:9" ht="13.5" thickBot="1">
      <c r="B62" s="35" t="s">
        <v>2</v>
      </c>
      <c r="C62" s="42"/>
      <c r="D62" s="37"/>
      <c r="F62" s="31">
        <v>59</v>
      </c>
      <c r="G62" s="32">
        <f>'Seznam družstev'!B177</f>
        <v>0</v>
      </c>
      <c r="H62" s="33" t="str">
        <f>IF(C179&gt;0,C179,"X")</f>
        <v>X</v>
      </c>
      <c r="I62" s="34">
        <f t="shared" si="0"/>
        <v>0</v>
      </c>
    </row>
    <row r="63" spans="2:9" ht="13.5" thickBot="1">
      <c r="B63" s="18"/>
      <c r="F63" s="38">
        <v>60</v>
      </c>
      <c r="G63" s="39">
        <f>'Seznam družstev'!B180</f>
        <v>0</v>
      </c>
      <c r="H63" s="40" t="str">
        <f>IF(C182&gt;0,C182,"X")</f>
        <v>X</v>
      </c>
      <c r="I63" s="41">
        <f t="shared" si="0"/>
        <v>0</v>
      </c>
    </row>
    <row r="64" spans="1:7" ht="13.5" thickBot="1">
      <c r="A64" s="17" t="s">
        <v>100</v>
      </c>
      <c r="B64" s="17">
        <f>'Seznam družstev'!B63</f>
        <v>0</v>
      </c>
      <c r="F64" s="19"/>
      <c r="G64" s="20"/>
    </row>
    <row r="65" spans="2:7" ht="13.5" thickBot="1">
      <c r="B65" s="35" t="s">
        <v>2</v>
      </c>
      <c r="C65" s="42"/>
      <c r="D65" s="30"/>
      <c r="F65" s="19"/>
      <c r="G65" s="20"/>
    </row>
    <row r="66" spans="2:7" ht="12.75">
      <c r="B66" s="18"/>
      <c r="D66" s="30"/>
      <c r="F66" s="19"/>
      <c r="G66" s="20"/>
    </row>
    <row r="67" spans="1:7" ht="13.5" thickBot="1">
      <c r="A67" s="17" t="s">
        <v>139</v>
      </c>
      <c r="B67" s="17">
        <f>'Seznam družstev'!B66</f>
        <v>0</v>
      </c>
      <c r="D67" s="30"/>
      <c r="F67" s="19"/>
      <c r="G67" s="20"/>
    </row>
    <row r="68" spans="2:7" ht="13.5" thickBot="1">
      <c r="B68" s="35" t="s">
        <v>2</v>
      </c>
      <c r="C68" s="42"/>
      <c r="D68" s="37"/>
      <c r="F68" s="19"/>
      <c r="G68" s="20"/>
    </row>
    <row r="69" spans="2:7" ht="12.75">
      <c r="B69" s="18"/>
      <c r="F69" s="19"/>
      <c r="G69" s="20"/>
    </row>
    <row r="70" spans="1:7" ht="13.5" thickBot="1">
      <c r="A70" s="17" t="s">
        <v>101</v>
      </c>
      <c r="B70" s="17">
        <f>'Seznam družstev'!B69</f>
        <v>0</v>
      </c>
      <c r="F70" s="19"/>
      <c r="G70" s="20"/>
    </row>
    <row r="71" spans="2:7" ht="13.5" thickBot="1">
      <c r="B71" s="35" t="s">
        <v>2</v>
      </c>
      <c r="C71" s="42"/>
      <c r="D71" s="30"/>
      <c r="F71" s="19"/>
      <c r="G71" s="20"/>
    </row>
    <row r="72" spans="2:7" ht="12.75">
      <c r="B72" s="18"/>
      <c r="D72" s="30"/>
      <c r="F72" s="19"/>
      <c r="G72" s="20"/>
    </row>
    <row r="73" spans="1:7" ht="13.5" thickBot="1">
      <c r="A73" s="17" t="s">
        <v>102</v>
      </c>
      <c r="B73" s="17">
        <f>'Seznam družstev'!B72</f>
        <v>0</v>
      </c>
      <c r="D73" s="30"/>
      <c r="F73" s="19"/>
      <c r="G73" s="20"/>
    </row>
    <row r="74" spans="2:7" ht="13.5" thickBot="1">
      <c r="B74" s="35" t="s">
        <v>2</v>
      </c>
      <c r="C74" s="42"/>
      <c r="D74" s="37"/>
      <c r="F74" s="19"/>
      <c r="G74" s="20"/>
    </row>
    <row r="75" spans="2:7" ht="12.75">
      <c r="B75" s="18"/>
      <c r="F75" s="19"/>
      <c r="G75" s="20"/>
    </row>
    <row r="76" spans="1:7" ht="13.5" thickBot="1">
      <c r="A76" s="17" t="s">
        <v>103</v>
      </c>
      <c r="B76" s="17">
        <f>'Seznam družstev'!B75</f>
        <v>0</v>
      </c>
      <c r="F76" s="19"/>
      <c r="G76" s="20"/>
    </row>
    <row r="77" spans="2:7" ht="13.5" thickBot="1">
      <c r="B77" s="35" t="s">
        <v>2</v>
      </c>
      <c r="C77" s="42"/>
      <c r="D77" s="37"/>
      <c r="F77" s="19"/>
      <c r="G77" s="20"/>
    </row>
    <row r="78" spans="2:7" ht="12.75">
      <c r="B78" s="18"/>
      <c r="F78" s="19"/>
      <c r="G78" s="20"/>
    </row>
    <row r="79" spans="1:7" ht="13.5" thickBot="1">
      <c r="A79" s="17" t="s">
        <v>104</v>
      </c>
      <c r="B79" s="17">
        <f>'Seznam družstev'!B78</f>
        <v>0</v>
      </c>
      <c r="F79" s="19"/>
      <c r="G79" s="20"/>
    </row>
    <row r="80" spans="2:7" ht="13.5" thickBot="1">
      <c r="B80" s="35" t="s">
        <v>2</v>
      </c>
      <c r="C80" s="42"/>
      <c r="D80" s="37"/>
      <c r="F80" s="19"/>
      <c r="G80" s="20"/>
    </row>
    <row r="81" spans="2:7" ht="12.75">
      <c r="B81" s="18"/>
      <c r="F81" s="19"/>
      <c r="G81" s="20"/>
    </row>
    <row r="82" spans="1:7" ht="13.5" thickBot="1">
      <c r="A82" s="17" t="s">
        <v>105</v>
      </c>
      <c r="B82" s="17">
        <f>'Seznam družstev'!B81</f>
        <v>0</v>
      </c>
      <c r="F82" s="19"/>
      <c r="G82" s="20"/>
    </row>
    <row r="83" spans="2:7" ht="13.5" thickBot="1">
      <c r="B83" s="35" t="s">
        <v>2</v>
      </c>
      <c r="C83" s="42"/>
      <c r="D83" s="37"/>
      <c r="F83" s="19"/>
      <c r="G83" s="20"/>
    </row>
    <row r="84" spans="2:7" ht="12.75">
      <c r="B84" s="18"/>
      <c r="F84" s="19"/>
      <c r="G84" s="20"/>
    </row>
    <row r="85" spans="1:7" ht="13.5" thickBot="1">
      <c r="A85" s="17" t="s">
        <v>106</v>
      </c>
      <c r="B85" s="17">
        <f>'Seznam družstev'!B84</f>
        <v>0</v>
      </c>
      <c r="F85" s="19"/>
      <c r="G85" s="20"/>
    </row>
    <row r="86" spans="2:7" ht="13.5" thickBot="1">
      <c r="B86" s="35" t="s">
        <v>2</v>
      </c>
      <c r="C86" s="42"/>
      <c r="D86" s="37"/>
      <c r="F86" s="19"/>
      <c r="G86" s="20"/>
    </row>
    <row r="87" spans="2:7" ht="12.75">
      <c r="B87" s="18"/>
      <c r="F87" s="19"/>
      <c r="G87" s="20"/>
    </row>
    <row r="88" spans="1:7" ht="13.5" thickBot="1">
      <c r="A88" s="17" t="s">
        <v>107</v>
      </c>
      <c r="B88" s="17">
        <f>'Seznam družstev'!B87</f>
        <v>0</v>
      </c>
      <c r="F88" s="19"/>
      <c r="G88" s="20"/>
    </row>
    <row r="89" spans="2:7" ht="13.5" thickBot="1">
      <c r="B89" s="35" t="s">
        <v>2</v>
      </c>
      <c r="C89" s="42"/>
      <c r="D89" s="37"/>
      <c r="F89" s="19"/>
      <c r="G89" s="20"/>
    </row>
    <row r="90" spans="2:7" ht="12.75">
      <c r="B90" s="18"/>
      <c r="F90" s="19"/>
      <c r="G90" s="20"/>
    </row>
    <row r="91" spans="1:7" ht="13.5" thickBot="1">
      <c r="A91" s="17" t="s">
        <v>108</v>
      </c>
      <c r="B91" s="17">
        <f>'Seznam družstev'!B90</f>
        <v>0</v>
      </c>
      <c r="F91" s="19"/>
      <c r="G91" s="20"/>
    </row>
    <row r="92" spans="2:7" ht="13.5" thickBot="1">
      <c r="B92" s="35" t="s">
        <v>2</v>
      </c>
      <c r="C92" s="42"/>
      <c r="D92" s="37"/>
      <c r="F92" s="19"/>
      <c r="G92" s="20"/>
    </row>
    <row r="93" spans="2:7" ht="12.75">
      <c r="B93" s="18"/>
      <c r="F93" s="19"/>
      <c r="G93" s="20"/>
    </row>
    <row r="94" spans="1:7" ht="13.5" thickBot="1">
      <c r="A94" s="17" t="s">
        <v>109</v>
      </c>
      <c r="B94" s="17">
        <f>'Seznam družstev'!B93</f>
        <v>0</v>
      </c>
      <c r="F94" s="19"/>
      <c r="G94" s="20"/>
    </row>
    <row r="95" spans="2:7" ht="13.5" thickBot="1">
      <c r="B95" s="35" t="s">
        <v>2</v>
      </c>
      <c r="C95" s="42"/>
      <c r="D95" s="37"/>
      <c r="F95" s="19"/>
      <c r="G95" s="20"/>
    </row>
    <row r="96" spans="2:7" ht="12.75">
      <c r="B96" s="18"/>
      <c r="F96" s="19"/>
      <c r="G96" s="20"/>
    </row>
    <row r="97" spans="1:7" ht="13.5" thickBot="1">
      <c r="A97" s="17" t="s">
        <v>110</v>
      </c>
      <c r="B97" s="17">
        <f>'Seznam družstev'!B96</f>
        <v>0</v>
      </c>
      <c r="F97" s="19"/>
      <c r="G97" s="20"/>
    </row>
    <row r="98" spans="2:7" ht="13.5" thickBot="1">
      <c r="B98" s="35" t="s">
        <v>2</v>
      </c>
      <c r="C98" s="42"/>
      <c r="D98" s="37"/>
      <c r="F98" s="19"/>
      <c r="G98" s="20"/>
    </row>
    <row r="99" spans="2:7" ht="12.75">
      <c r="B99" s="18"/>
      <c r="F99" s="19"/>
      <c r="G99" s="20"/>
    </row>
    <row r="100" spans="1:7" ht="13.5" thickBot="1">
      <c r="A100" s="17" t="s">
        <v>111</v>
      </c>
      <c r="B100" s="17">
        <f>'Seznam družstev'!B99</f>
        <v>0</v>
      </c>
      <c r="F100" s="19"/>
      <c r="G100" s="20"/>
    </row>
    <row r="101" spans="2:7" ht="13.5" thickBot="1">
      <c r="B101" s="35" t="s">
        <v>2</v>
      </c>
      <c r="C101" s="42"/>
      <c r="D101" s="37"/>
      <c r="F101" s="19"/>
      <c r="G101" s="20"/>
    </row>
    <row r="102" spans="2:7" ht="12.75">
      <c r="B102" s="18"/>
      <c r="F102" s="19"/>
      <c r="G102" s="20"/>
    </row>
    <row r="103" spans="1:7" ht="13.5" thickBot="1">
      <c r="A103" s="17" t="s">
        <v>112</v>
      </c>
      <c r="B103" s="17">
        <f>'Seznam družstev'!B102</f>
        <v>0</v>
      </c>
      <c r="F103" s="19"/>
      <c r="G103" s="20"/>
    </row>
    <row r="104" spans="2:7" ht="13.5" thickBot="1">
      <c r="B104" s="35" t="s">
        <v>2</v>
      </c>
      <c r="C104" s="42"/>
      <c r="D104" s="37"/>
      <c r="F104" s="19"/>
      <c r="G104" s="20"/>
    </row>
    <row r="105" spans="2:7" ht="12.75">
      <c r="B105" s="18"/>
      <c r="F105" s="19"/>
      <c r="G105" s="20"/>
    </row>
    <row r="106" spans="1:7" ht="13.5" thickBot="1">
      <c r="A106" s="17" t="s">
        <v>113</v>
      </c>
      <c r="B106" s="17">
        <f>'Seznam družstev'!B105</f>
        <v>0</v>
      </c>
      <c r="F106" s="19"/>
      <c r="G106" s="20"/>
    </row>
    <row r="107" spans="2:7" ht="13.5" thickBot="1">
      <c r="B107" s="35" t="s">
        <v>2</v>
      </c>
      <c r="C107" s="42"/>
      <c r="D107" s="37"/>
      <c r="F107" s="19"/>
      <c r="G107" s="20"/>
    </row>
    <row r="108" spans="2:7" ht="12.75">
      <c r="B108" s="18"/>
      <c r="F108" s="19"/>
      <c r="G108" s="20"/>
    </row>
    <row r="109" spans="1:7" ht="13.5" thickBot="1">
      <c r="A109" s="17" t="s">
        <v>114</v>
      </c>
      <c r="B109" s="17">
        <f>'Seznam družstev'!B108</f>
        <v>0</v>
      </c>
      <c r="F109" s="19"/>
      <c r="G109" s="20"/>
    </row>
    <row r="110" spans="2:7" ht="13.5" thickBot="1">
      <c r="B110" s="35" t="s">
        <v>2</v>
      </c>
      <c r="C110" s="42"/>
      <c r="D110" s="37"/>
      <c r="F110" s="19"/>
      <c r="G110" s="20"/>
    </row>
    <row r="111" spans="2:7" ht="12.75">
      <c r="B111" s="18"/>
      <c r="F111" s="19"/>
      <c r="G111" s="20"/>
    </row>
    <row r="112" spans="1:7" ht="13.5" thickBot="1">
      <c r="A112" s="17" t="s">
        <v>115</v>
      </c>
      <c r="B112" s="17">
        <f>'Seznam družstev'!B111</f>
        <v>0</v>
      </c>
      <c r="F112" s="19"/>
      <c r="G112" s="20"/>
    </row>
    <row r="113" spans="2:7" ht="13.5" thickBot="1">
      <c r="B113" s="35" t="s">
        <v>2</v>
      </c>
      <c r="C113" s="42"/>
      <c r="D113" s="37"/>
      <c r="F113" s="19"/>
      <c r="G113" s="20"/>
    </row>
    <row r="114" spans="2:7" ht="12.75">
      <c r="B114" s="18"/>
      <c r="F114" s="19"/>
      <c r="G114" s="20"/>
    </row>
    <row r="115" spans="1:7" ht="13.5" thickBot="1">
      <c r="A115" s="17" t="s">
        <v>116</v>
      </c>
      <c r="B115" s="17">
        <f>'Seznam družstev'!B114</f>
        <v>0</v>
      </c>
      <c r="F115" s="19"/>
      <c r="G115" s="20"/>
    </row>
    <row r="116" spans="2:7" ht="13.5" thickBot="1">
      <c r="B116" s="35" t="s">
        <v>2</v>
      </c>
      <c r="C116" s="42"/>
      <c r="D116" s="37"/>
      <c r="F116" s="19"/>
      <c r="G116" s="20"/>
    </row>
    <row r="117" spans="2:7" ht="12.75">
      <c r="B117" s="18"/>
      <c r="F117" s="19"/>
      <c r="G117" s="20"/>
    </row>
    <row r="118" spans="1:7" ht="13.5" thickBot="1">
      <c r="A118" s="17" t="s">
        <v>117</v>
      </c>
      <c r="B118" s="17">
        <f>'Seznam družstev'!B117</f>
        <v>0</v>
      </c>
      <c r="F118" s="19"/>
      <c r="G118" s="20"/>
    </row>
    <row r="119" spans="2:7" ht="13.5" thickBot="1">
      <c r="B119" s="35" t="s">
        <v>2</v>
      </c>
      <c r="C119" s="42"/>
      <c r="D119" s="37"/>
      <c r="F119" s="19"/>
      <c r="G119" s="20"/>
    </row>
    <row r="120" spans="2:7" ht="12.75">
      <c r="B120" s="18"/>
      <c r="F120" s="19"/>
      <c r="G120" s="20"/>
    </row>
    <row r="121" spans="1:7" ht="13.5" thickBot="1">
      <c r="A121" s="17" t="s">
        <v>118</v>
      </c>
      <c r="B121" s="17">
        <f>'Seznam družstev'!B120</f>
        <v>0</v>
      </c>
      <c r="F121" s="19"/>
      <c r="G121" s="20"/>
    </row>
    <row r="122" spans="2:7" ht="13.5" thickBot="1">
      <c r="B122" s="35" t="s">
        <v>2</v>
      </c>
      <c r="C122" s="42"/>
      <c r="D122" s="37"/>
      <c r="F122" s="19"/>
      <c r="G122" s="20"/>
    </row>
    <row r="123" spans="2:7" ht="12.75">
      <c r="B123" s="18"/>
      <c r="F123" s="19"/>
      <c r="G123" s="20"/>
    </row>
    <row r="124" spans="1:7" ht="13.5" thickBot="1">
      <c r="A124" s="17" t="s">
        <v>119</v>
      </c>
      <c r="B124" s="17">
        <f>'Seznam družstev'!B123</f>
        <v>0</v>
      </c>
      <c r="F124" s="19"/>
      <c r="G124" s="20"/>
    </row>
    <row r="125" spans="2:7" ht="13.5" thickBot="1">
      <c r="B125" s="35" t="s">
        <v>2</v>
      </c>
      <c r="C125" s="42"/>
      <c r="D125" s="37"/>
      <c r="F125" s="19"/>
      <c r="G125" s="20"/>
    </row>
    <row r="126" spans="2:7" ht="12.75">
      <c r="B126" s="18"/>
      <c r="F126" s="19"/>
      <c r="G126" s="20"/>
    </row>
    <row r="127" spans="1:7" ht="13.5" thickBot="1">
      <c r="A127" s="17" t="s">
        <v>120</v>
      </c>
      <c r="B127" s="17">
        <f>'Seznam družstev'!B126</f>
        <v>0</v>
      </c>
      <c r="F127" s="19"/>
      <c r="G127" s="20"/>
    </row>
    <row r="128" spans="2:7" ht="13.5" thickBot="1">
      <c r="B128" s="35" t="s">
        <v>2</v>
      </c>
      <c r="C128" s="42"/>
      <c r="D128" s="37"/>
      <c r="F128" s="19"/>
      <c r="G128" s="20"/>
    </row>
    <row r="129" spans="2:7" ht="12.75">
      <c r="B129" s="18"/>
      <c r="F129" s="19"/>
      <c r="G129" s="20"/>
    </row>
    <row r="130" spans="1:7" ht="13.5" thickBot="1">
      <c r="A130" s="17" t="s">
        <v>121</v>
      </c>
      <c r="B130" s="17">
        <f>'Seznam družstev'!B129</f>
        <v>0</v>
      </c>
      <c r="F130" s="19"/>
      <c r="G130" s="20"/>
    </row>
    <row r="131" spans="2:7" ht="13.5" thickBot="1">
      <c r="B131" s="35" t="s">
        <v>2</v>
      </c>
      <c r="C131" s="42"/>
      <c r="D131" s="37"/>
      <c r="F131" s="19"/>
      <c r="G131" s="20"/>
    </row>
    <row r="132" spans="2:7" ht="12.75">
      <c r="B132" s="18"/>
      <c r="F132" s="19"/>
      <c r="G132" s="20"/>
    </row>
    <row r="133" spans="1:7" ht="13.5" thickBot="1">
      <c r="A133" s="17" t="s">
        <v>122</v>
      </c>
      <c r="B133" s="17">
        <f>'Seznam družstev'!B132</f>
        <v>0</v>
      </c>
      <c r="F133" s="19"/>
      <c r="G133" s="20"/>
    </row>
    <row r="134" spans="2:7" ht="13.5" thickBot="1">
      <c r="B134" s="35" t="s">
        <v>2</v>
      </c>
      <c r="C134" s="42"/>
      <c r="D134" s="37"/>
      <c r="F134" s="19"/>
      <c r="G134" s="20"/>
    </row>
    <row r="135" spans="2:7" ht="12.75">
      <c r="B135" s="18"/>
      <c r="F135" s="19"/>
      <c r="G135" s="20"/>
    </row>
    <row r="136" spans="1:7" ht="13.5" thickBot="1">
      <c r="A136" s="17" t="s">
        <v>123</v>
      </c>
      <c r="B136" s="17">
        <f>'Seznam družstev'!B135</f>
        <v>0</v>
      </c>
      <c r="F136" s="19"/>
      <c r="G136" s="20"/>
    </row>
    <row r="137" spans="2:7" ht="13.5" thickBot="1">
      <c r="B137" s="35" t="s">
        <v>2</v>
      </c>
      <c r="C137" s="42"/>
      <c r="D137" s="37"/>
      <c r="F137" s="19"/>
      <c r="G137" s="20"/>
    </row>
    <row r="138" spans="2:7" ht="12.75">
      <c r="B138" s="18"/>
      <c r="F138" s="19"/>
      <c r="G138" s="20"/>
    </row>
    <row r="139" spans="1:7" ht="13.5" thickBot="1">
      <c r="A139" s="17" t="s">
        <v>124</v>
      </c>
      <c r="B139" s="17">
        <f>'Seznam družstev'!B138</f>
        <v>0</v>
      </c>
      <c r="F139" s="19"/>
      <c r="G139" s="20"/>
    </row>
    <row r="140" spans="2:7" ht="13.5" thickBot="1">
      <c r="B140" s="35" t="s">
        <v>2</v>
      </c>
      <c r="C140" s="42"/>
      <c r="D140" s="37"/>
      <c r="F140" s="19"/>
      <c r="G140" s="20"/>
    </row>
    <row r="141" spans="2:7" ht="12.75">
      <c r="B141" s="18"/>
      <c r="F141" s="19"/>
      <c r="G141" s="20"/>
    </row>
    <row r="142" spans="1:7" ht="13.5" thickBot="1">
      <c r="A142" s="17" t="s">
        <v>125</v>
      </c>
      <c r="B142" s="17">
        <f>'Seznam družstev'!B141</f>
        <v>0</v>
      </c>
      <c r="F142" s="19"/>
      <c r="G142" s="20"/>
    </row>
    <row r="143" spans="2:7" ht="13.5" thickBot="1">
      <c r="B143" s="35" t="s">
        <v>2</v>
      </c>
      <c r="C143" s="42"/>
      <c r="D143" s="37"/>
      <c r="F143" s="19"/>
      <c r="G143" s="20"/>
    </row>
    <row r="144" spans="2:7" ht="12.75">
      <c r="B144" s="18"/>
      <c r="F144" s="19"/>
      <c r="G144" s="20"/>
    </row>
    <row r="145" spans="1:7" ht="13.5" thickBot="1">
      <c r="A145" s="17" t="s">
        <v>128</v>
      </c>
      <c r="B145" s="17">
        <f>'Seznam družstev'!B144</f>
        <v>0</v>
      </c>
      <c r="F145" s="19"/>
      <c r="G145" s="20"/>
    </row>
    <row r="146" spans="2:7" ht="13.5" thickBot="1">
      <c r="B146" s="35" t="s">
        <v>2</v>
      </c>
      <c r="C146" s="42"/>
      <c r="D146" s="37"/>
      <c r="F146" s="19"/>
      <c r="G146" s="20"/>
    </row>
    <row r="147" spans="2:7" ht="12.75">
      <c r="B147" s="18"/>
      <c r="F147" s="19"/>
      <c r="G147" s="20"/>
    </row>
    <row r="148" spans="1:7" ht="13.5" thickBot="1">
      <c r="A148" s="17" t="s">
        <v>127</v>
      </c>
      <c r="B148" s="17">
        <f>'Seznam družstev'!B147</f>
        <v>0</v>
      </c>
      <c r="F148" s="19"/>
      <c r="G148" s="20"/>
    </row>
    <row r="149" spans="2:7" ht="13.5" thickBot="1">
      <c r="B149" s="35" t="s">
        <v>2</v>
      </c>
      <c r="C149" s="42"/>
      <c r="D149" s="37"/>
      <c r="F149" s="19"/>
      <c r="G149" s="20"/>
    </row>
    <row r="150" spans="2:7" ht="12.75">
      <c r="B150" s="18"/>
      <c r="F150" s="19"/>
      <c r="G150" s="20"/>
    </row>
    <row r="151" spans="1:7" ht="13.5" thickBot="1">
      <c r="A151" s="17" t="s">
        <v>129</v>
      </c>
      <c r="B151" s="17">
        <f>'Seznam družstev'!B150</f>
        <v>0</v>
      </c>
      <c r="F151" s="19"/>
      <c r="G151" s="20"/>
    </row>
    <row r="152" spans="2:7" ht="13.5" thickBot="1">
      <c r="B152" s="35" t="s">
        <v>2</v>
      </c>
      <c r="C152" s="42"/>
      <c r="D152" s="37"/>
      <c r="F152" s="19"/>
      <c r="G152" s="20"/>
    </row>
    <row r="153" spans="2:7" ht="12.75">
      <c r="B153" s="18"/>
      <c r="F153" s="19"/>
      <c r="G153" s="20"/>
    </row>
    <row r="154" spans="1:7" ht="13.5" thickBot="1">
      <c r="A154" s="17" t="s">
        <v>130</v>
      </c>
      <c r="B154" s="17">
        <f>'Seznam družstev'!B153</f>
        <v>0</v>
      </c>
      <c r="F154" s="19"/>
      <c r="G154" s="20"/>
    </row>
    <row r="155" spans="2:7" ht="13.5" thickBot="1">
      <c r="B155" s="35" t="s">
        <v>2</v>
      </c>
      <c r="C155" s="42"/>
      <c r="D155" s="37"/>
      <c r="F155" s="19"/>
      <c r="G155" s="20"/>
    </row>
    <row r="156" spans="2:7" ht="12.75">
      <c r="B156" s="18"/>
      <c r="F156" s="19"/>
      <c r="G156" s="20"/>
    </row>
    <row r="157" spans="1:7" ht="13.5" thickBot="1">
      <c r="A157" s="17" t="s">
        <v>131</v>
      </c>
      <c r="B157" s="17">
        <f>'Seznam družstev'!B156</f>
        <v>0</v>
      </c>
      <c r="F157" s="19"/>
      <c r="G157" s="20"/>
    </row>
    <row r="158" spans="2:7" ht="13.5" thickBot="1">
      <c r="B158" s="35" t="s">
        <v>2</v>
      </c>
      <c r="C158" s="42"/>
      <c r="D158" s="37"/>
      <c r="F158" s="19"/>
      <c r="G158" s="20"/>
    </row>
    <row r="159" spans="2:7" ht="12.75">
      <c r="B159" s="18"/>
      <c r="F159" s="19"/>
      <c r="G159" s="20"/>
    </row>
    <row r="160" spans="1:7" ht="13.5" thickBot="1">
      <c r="A160" s="17" t="s">
        <v>132</v>
      </c>
      <c r="B160" s="17">
        <f>'Seznam družstev'!B159</f>
        <v>0</v>
      </c>
      <c r="F160" s="19"/>
      <c r="G160" s="20"/>
    </row>
    <row r="161" spans="2:7" ht="13.5" thickBot="1">
      <c r="B161" s="35" t="s">
        <v>2</v>
      </c>
      <c r="C161" s="42"/>
      <c r="D161" s="37"/>
      <c r="F161" s="19"/>
      <c r="G161" s="20"/>
    </row>
    <row r="162" spans="2:7" ht="12.75">
      <c r="B162" s="18"/>
      <c r="F162" s="19"/>
      <c r="G162" s="20"/>
    </row>
    <row r="163" spans="1:7" ht="13.5" thickBot="1">
      <c r="A163" s="17" t="s">
        <v>133</v>
      </c>
      <c r="B163" s="17">
        <f>'Seznam družstev'!B162</f>
        <v>0</v>
      </c>
      <c r="F163" s="19"/>
      <c r="G163" s="20"/>
    </row>
    <row r="164" spans="2:7" ht="13.5" thickBot="1">
      <c r="B164" s="35" t="s">
        <v>2</v>
      </c>
      <c r="C164" s="42"/>
      <c r="D164" s="37"/>
      <c r="F164" s="19"/>
      <c r="G164" s="20"/>
    </row>
    <row r="165" spans="2:7" ht="12.75">
      <c r="B165" s="18"/>
      <c r="F165" s="19"/>
      <c r="G165" s="20"/>
    </row>
    <row r="166" spans="1:7" ht="13.5" thickBot="1">
      <c r="A166" s="17" t="s">
        <v>134</v>
      </c>
      <c r="B166" s="17">
        <f>'Seznam družstev'!B165</f>
        <v>0</v>
      </c>
      <c r="F166" s="19"/>
      <c r="G166" s="20"/>
    </row>
    <row r="167" spans="2:7" ht="13.5" thickBot="1">
      <c r="B167" s="35" t="s">
        <v>2</v>
      </c>
      <c r="C167" s="42"/>
      <c r="D167" s="37"/>
      <c r="F167" s="19"/>
      <c r="G167" s="20"/>
    </row>
    <row r="168" spans="2:7" ht="12.75">
      <c r="B168" s="18"/>
      <c r="F168" s="19"/>
      <c r="G168" s="20"/>
    </row>
    <row r="169" spans="1:7" ht="13.5" thickBot="1">
      <c r="A169" s="17" t="s">
        <v>135</v>
      </c>
      <c r="B169" s="17">
        <f>'Seznam družstev'!B168</f>
        <v>0</v>
      </c>
      <c r="F169" s="19"/>
      <c r="G169" s="20"/>
    </row>
    <row r="170" spans="2:7" ht="13.5" thickBot="1">
      <c r="B170" s="35" t="s">
        <v>2</v>
      </c>
      <c r="C170" s="42"/>
      <c r="D170" s="37"/>
      <c r="F170" s="19"/>
      <c r="G170" s="20"/>
    </row>
    <row r="171" spans="2:7" ht="12.75">
      <c r="B171" s="17"/>
      <c r="F171" s="19"/>
      <c r="G171" s="20"/>
    </row>
    <row r="172" spans="1:7" ht="13.5" thickBot="1">
      <c r="A172" s="17" t="s">
        <v>136</v>
      </c>
      <c r="B172" s="17">
        <f>'Seznam družstev'!B171</f>
        <v>0</v>
      </c>
      <c r="F172" s="19"/>
      <c r="G172" s="20"/>
    </row>
    <row r="173" spans="2:7" ht="13.5" thickBot="1">
      <c r="B173" s="35" t="s">
        <v>2</v>
      </c>
      <c r="C173" s="42"/>
      <c r="D173" s="37"/>
      <c r="F173" s="19"/>
      <c r="G173" s="20"/>
    </row>
    <row r="174" spans="2:7" ht="12.75">
      <c r="B174" s="18"/>
      <c r="F174" s="19"/>
      <c r="G174" s="20"/>
    </row>
    <row r="175" spans="1:7" ht="13.5" thickBot="1">
      <c r="A175" s="17" t="s">
        <v>126</v>
      </c>
      <c r="B175" s="17">
        <f>'Seznam družstev'!B174</f>
        <v>0</v>
      </c>
      <c r="F175" s="19"/>
      <c r="G175" s="20"/>
    </row>
    <row r="176" spans="2:7" ht="13.5" thickBot="1">
      <c r="B176" s="35" t="s">
        <v>2</v>
      </c>
      <c r="C176" s="42"/>
      <c r="D176" s="37"/>
      <c r="F176" s="19"/>
      <c r="G176" s="20"/>
    </row>
    <row r="177" spans="2:7" ht="12.75">
      <c r="B177" s="18"/>
      <c r="F177" s="19"/>
      <c r="G177" s="20"/>
    </row>
    <row r="178" spans="1:7" ht="13.5" thickBot="1">
      <c r="A178" s="17" t="s">
        <v>137</v>
      </c>
      <c r="B178" s="17">
        <f>'Seznam družstev'!B177</f>
        <v>0</v>
      </c>
      <c r="F178" s="19"/>
      <c r="G178" s="20"/>
    </row>
    <row r="179" spans="2:7" ht="13.5" thickBot="1">
      <c r="B179" s="35" t="s">
        <v>2</v>
      </c>
      <c r="C179" s="42"/>
      <c r="D179" s="37"/>
      <c r="F179" s="19"/>
      <c r="G179" s="20"/>
    </row>
    <row r="180" spans="2:7" ht="12.75">
      <c r="B180" s="18"/>
      <c r="F180" s="19"/>
      <c r="G180" s="20"/>
    </row>
    <row r="181" spans="1:7" ht="13.5" thickBot="1">
      <c r="A181" s="17" t="s">
        <v>138</v>
      </c>
      <c r="B181" s="17">
        <f>'Seznam družstev'!B180</f>
        <v>0</v>
      </c>
      <c r="F181" s="19"/>
      <c r="G181" s="20"/>
    </row>
    <row r="182" spans="2:7" ht="13.5" thickBot="1">
      <c r="B182" s="35" t="s">
        <v>2</v>
      </c>
      <c r="C182" s="42"/>
      <c r="D182" s="37"/>
      <c r="F182" s="19"/>
      <c r="G182" s="20"/>
    </row>
    <row r="183" spans="6:7" ht="12.75">
      <c r="F183" s="19"/>
      <c r="G183" s="20"/>
    </row>
    <row r="184" spans="6:7" ht="12.75">
      <c r="F184" s="19"/>
      <c r="G184" s="20"/>
    </row>
    <row r="185" spans="4:7" ht="12.75">
      <c r="D185" s="37"/>
      <c r="F185" s="19"/>
      <c r="G185" s="20"/>
    </row>
    <row r="186" spans="6:7" ht="12.75">
      <c r="F186" s="19"/>
      <c r="G186" s="20"/>
    </row>
    <row r="187" spans="6:7" ht="12.75">
      <c r="F187" s="19"/>
      <c r="G187" s="20"/>
    </row>
    <row r="188" spans="4:7" ht="12.75">
      <c r="D188" s="37"/>
      <c r="F188" s="19"/>
      <c r="G188" s="20"/>
    </row>
    <row r="189" spans="6:7" ht="12.75">
      <c r="F189" s="19"/>
      <c r="G189" s="20"/>
    </row>
    <row r="190" spans="6:7" ht="12.75">
      <c r="F190" s="19"/>
      <c r="G190" s="20"/>
    </row>
    <row r="191" spans="4:7" ht="12.75">
      <c r="D191" s="37"/>
      <c r="F191" s="19"/>
      <c r="G191" s="20"/>
    </row>
    <row r="192" spans="6:7" ht="12.75">
      <c r="F192" s="19"/>
      <c r="G192" s="20"/>
    </row>
    <row r="193" spans="6:7" ht="12.75">
      <c r="F193" s="19"/>
      <c r="G193" s="20"/>
    </row>
    <row r="194" spans="4:7" ht="12.75">
      <c r="D194" s="37"/>
      <c r="F194" s="19"/>
      <c r="G194" s="20"/>
    </row>
    <row r="195" spans="6:7" ht="12.75">
      <c r="F195" s="19"/>
      <c r="G195" s="20"/>
    </row>
    <row r="196" spans="6:7" ht="12.75">
      <c r="F196" s="19"/>
      <c r="G196" s="20"/>
    </row>
    <row r="197" spans="4:7" ht="12.75">
      <c r="D197" s="37"/>
      <c r="F197" s="19"/>
      <c r="G197" s="20"/>
    </row>
    <row r="198" spans="6:7" ht="12.75">
      <c r="F198" s="19"/>
      <c r="G198" s="20"/>
    </row>
    <row r="199" spans="6:7" ht="12.75">
      <c r="F199" s="19"/>
      <c r="G199" s="20"/>
    </row>
    <row r="200" spans="4:7" ht="12.75">
      <c r="D200" s="37"/>
      <c r="F200" s="19"/>
      <c r="G200" s="20"/>
    </row>
    <row r="201" spans="6:7" ht="12.75">
      <c r="F201" s="19"/>
      <c r="G201" s="20"/>
    </row>
    <row r="202" spans="6:7" ht="12.75">
      <c r="F202" s="19"/>
      <c r="G202" s="20"/>
    </row>
    <row r="203" spans="4:7" ht="12.75">
      <c r="D203" s="37"/>
      <c r="F203" s="19"/>
      <c r="G203" s="20"/>
    </row>
    <row r="204" spans="6:7" ht="12.75">
      <c r="F204" s="19"/>
      <c r="G204" s="20"/>
    </row>
    <row r="205" spans="6:7" ht="12.75">
      <c r="F205" s="19"/>
      <c r="G205" s="20"/>
    </row>
    <row r="206" spans="4:7" ht="12.75">
      <c r="D206" s="37"/>
      <c r="F206" s="19"/>
      <c r="G206" s="20"/>
    </row>
    <row r="207" spans="6:7" ht="12.75">
      <c r="F207" s="19"/>
      <c r="G207" s="20"/>
    </row>
    <row r="208" spans="6:7" ht="12.75">
      <c r="F208" s="19"/>
      <c r="G208" s="20"/>
    </row>
    <row r="209" spans="4:7" ht="12.75">
      <c r="D209" s="37"/>
      <c r="F209" s="19"/>
      <c r="G209" s="20"/>
    </row>
    <row r="210" spans="6:7" ht="12.75">
      <c r="F210" s="19"/>
      <c r="G210" s="20"/>
    </row>
    <row r="211" spans="6:7" ht="12.75">
      <c r="F211" s="19"/>
      <c r="G211" s="20"/>
    </row>
    <row r="212" spans="4:7" ht="12.75">
      <c r="D212" s="37"/>
      <c r="F212" s="19"/>
      <c r="G212" s="20"/>
    </row>
    <row r="213" spans="6:7" ht="12.75">
      <c r="F213" s="19"/>
      <c r="G213" s="20"/>
    </row>
    <row r="214" spans="6:7" ht="12.75">
      <c r="F214" s="19"/>
      <c r="G214" s="20"/>
    </row>
    <row r="215" spans="4:7" ht="12.75">
      <c r="D215" s="37"/>
      <c r="F215" s="19"/>
      <c r="G215" s="20"/>
    </row>
    <row r="216" spans="6:7" ht="12.75">
      <c r="F216" s="19"/>
      <c r="G216" s="20"/>
    </row>
    <row r="217" spans="6:7" ht="12.75">
      <c r="F217" s="19"/>
      <c r="G217" s="20"/>
    </row>
    <row r="218" spans="4:7" ht="12.75">
      <c r="D218" s="37"/>
      <c r="F218" s="19"/>
      <c r="G218" s="20"/>
    </row>
  </sheetData>
  <sheetProtection/>
  <mergeCells count="1">
    <mergeCell ref="B1:I1"/>
  </mergeCells>
  <conditionalFormatting sqref="H2:H218 C2:D3 B12 D11:D218 C11:C182 C5:D9">
    <cfRule type="cellIs" priority="1" dxfId="5" operator="equal" stopIfTrue="1">
      <formula>"DISK"</formula>
    </cfRule>
  </conditionalFormatting>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Q362"/>
  <sheetViews>
    <sheetView zoomScalePageLayoutView="0" workbookViewId="0" topLeftCell="A19">
      <selection activeCell="P33" sqref="P33"/>
    </sheetView>
  </sheetViews>
  <sheetFormatPr defaultColWidth="9.00390625" defaultRowHeight="12.75"/>
  <cols>
    <col min="1" max="1" width="4.25390625" style="19" customWidth="1"/>
    <col min="2" max="2" width="21.375" style="17" customWidth="1"/>
    <col min="3" max="3" width="16.75390625" style="18" customWidth="1"/>
    <col min="4" max="4" width="11.375" style="16" customWidth="1"/>
    <col min="5" max="5" width="5.375" style="16" bestFit="1" customWidth="1"/>
    <col min="6" max="6" width="4.00390625" style="16" customWidth="1"/>
    <col min="7" max="7" width="13.375" style="16" customWidth="1"/>
    <col min="8" max="8" width="4.375" style="43" customWidth="1"/>
    <col min="9" max="9" width="9.125" style="19" customWidth="1"/>
    <col min="10" max="10" width="24.125" style="20" customWidth="1"/>
    <col min="11" max="11" width="15.00390625" style="19" bestFit="1" customWidth="1"/>
    <col min="12" max="12" width="8.00390625" style="19" customWidth="1"/>
    <col min="13" max="13" width="3.25390625" style="16" customWidth="1"/>
    <col min="14" max="14" width="5.875" style="19" bestFit="1" customWidth="1"/>
    <col min="15" max="15" width="23.875" style="16" bestFit="1" customWidth="1"/>
    <col min="16" max="16" width="11.375" style="16" customWidth="1"/>
    <col min="17" max="17" width="10.125" style="16" customWidth="1"/>
    <col min="18" max="16384" width="9.125" style="16" customWidth="1"/>
  </cols>
  <sheetData>
    <row r="1" spans="2:12" ht="18">
      <c r="B1" s="15" t="s">
        <v>7</v>
      </c>
      <c r="C1" s="144" t="s">
        <v>154</v>
      </c>
      <c r="D1" s="144"/>
      <c r="E1" s="144"/>
      <c r="F1" s="144"/>
      <c r="G1" s="144"/>
      <c r="H1" s="144"/>
      <c r="I1" s="144"/>
      <c r="J1" s="144"/>
      <c r="K1" s="144"/>
      <c r="L1" s="144"/>
    </row>
    <row r="2" ht="13.5" thickBot="1">
      <c r="Q2" s="19"/>
    </row>
    <row r="3" spans="9:17" ht="24.75" thickBot="1">
      <c r="I3" s="21" t="s">
        <v>142</v>
      </c>
      <c r="J3" s="22" t="s">
        <v>5</v>
      </c>
      <c r="K3" s="23" t="s">
        <v>6</v>
      </c>
      <c r="L3" s="24" t="s">
        <v>141</v>
      </c>
      <c r="N3" s="79" t="s">
        <v>148</v>
      </c>
      <c r="O3" s="80" t="s">
        <v>151</v>
      </c>
      <c r="P3" s="81" t="s">
        <v>12</v>
      </c>
      <c r="Q3" s="82" t="s">
        <v>145</v>
      </c>
    </row>
    <row r="4" spans="2:17" ht="12.75">
      <c r="B4" s="17" t="s">
        <v>19</v>
      </c>
      <c r="C4" s="17" t="str">
        <f>'Seznam družstev'!B3</f>
        <v>Sokolov A</v>
      </c>
      <c r="D4" s="16" t="s">
        <v>94</v>
      </c>
      <c r="G4" s="16" t="s">
        <v>3</v>
      </c>
      <c r="I4" s="25">
        <v>1</v>
      </c>
      <c r="J4" s="26" t="str">
        <f>'Seznam družstev'!B3</f>
        <v>Sokolov A</v>
      </c>
      <c r="K4" s="27">
        <f>IF(D8&gt;0,D8,"X")</f>
        <v>0.0028506944444444443</v>
      </c>
      <c r="L4" s="28">
        <f>IF(K4="X",,IF(K4="DISK",CEILING(COUNTA($J$4:$J$63)-COUNTIF($J$4:$J$63,"=0")-COUNTIF($K$4:$K$63,"disk")/2,1),RANK(K4,$K$4:$K$63,1)))</f>
        <v>5</v>
      </c>
      <c r="N4" s="84">
        <v>1</v>
      </c>
      <c r="O4" s="85" t="str">
        <f>VLOOKUP(N4,'Seznam družstev'!$C$2:$D$183,2,FALSE)</f>
        <v>Kapr Stanislav</v>
      </c>
      <c r="P4" s="86">
        <f>IF(O4&gt;0,VLOOKUP(N4,$F$5:$G$361,2,FALSE),"X")</f>
        <v>0.0009583333333333333</v>
      </c>
      <c r="Q4" s="87">
        <f>IF(P4="X",,IF(P4="DISK",CEILING(COUNTA($O$4:$O$183)-COUNTIF($O$4:$O$183,"=0")-COUNTIF($P$4:$P$183,"disk")/2,1),RANK(P4,$P$4:$P$183,1)))</f>
        <v>17</v>
      </c>
    </row>
    <row r="5" spans="1:17" ht="12.75">
      <c r="A5" s="19">
        <v>1</v>
      </c>
      <c r="B5" s="17" t="str">
        <f>VLOOKUP(A5,'Seznam družstev'!$C$2:$D$183,2,FALSE)</f>
        <v>Kapr Stanislav</v>
      </c>
      <c r="C5" s="18" t="s">
        <v>0</v>
      </c>
      <c r="D5" s="29">
        <v>0.0009583333333333333</v>
      </c>
      <c r="E5" s="29"/>
      <c r="F5" s="19">
        <f>A5</f>
        <v>1</v>
      </c>
      <c r="G5" s="30">
        <f>IF(E5="DISK","DISK",D5)</f>
        <v>0.0009583333333333333</v>
      </c>
      <c r="I5" s="31">
        <v>2</v>
      </c>
      <c r="J5" s="32" t="str">
        <f>'Seznam družstev'!B6</f>
        <v>Sokolov B</v>
      </c>
      <c r="K5" s="33">
        <f>IF(D14&gt;0,D14,"X")</f>
        <v>0.003019675925925926</v>
      </c>
      <c r="L5" s="34">
        <f aca="true" t="shared" si="0" ref="L5:L63">IF(K5="X",,IF(K5="DISK",CEILING(COUNTA($J$4:$J$63)-COUNTIF($J$4:$J$63,"=0")-COUNTIF($K$4:$K$63,"disk")/2,1),RANK(K5,$K$4:$K$63,1)))</f>
        <v>7</v>
      </c>
      <c r="N5" s="31">
        <v>2</v>
      </c>
      <c r="O5" s="32" t="str">
        <f>VLOOKUP(N5,'Seznam družstev'!$C$2:$D$183,2,FALSE)</f>
        <v>Walta Pavel</v>
      </c>
      <c r="P5" s="83">
        <f aca="true" t="shared" si="1" ref="P5:P68">IF(O5&gt;0,VLOOKUP(N5,$F$5:$G$361,2,FALSE),"X")</f>
        <v>0.000883101851851852</v>
      </c>
      <c r="Q5" s="34">
        <f aca="true" t="shared" si="2" ref="Q5:Q68">IF(P5="X",,IF(P5="DISK",CEILING(COUNTA($O$4:$O$183)-COUNTIF($O$4:$O$183,"=0")-COUNTIF($P$4:$P$183,"disk")/2,1),RANK(P5,$P$4:$P$183,1)))</f>
        <v>6</v>
      </c>
    </row>
    <row r="6" spans="1:17" ht="12.75">
      <c r="A6" s="19">
        <v>2</v>
      </c>
      <c r="B6" s="17" t="str">
        <f>VLOOKUP(A6,'Seznam družstev'!$C$2:$D$183,2,FALSE)</f>
        <v>Walta Pavel</v>
      </c>
      <c r="C6" s="18" t="s">
        <v>1</v>
      </c>
      <c r="D6" s="29">
        <v>0.0018414351851851853</v>
      </c>
      <c r="E6" s="29"/>
      <c r="F6" s="19">
        <f>A6</f>
        <v>2</v>
      </c>
      <c r="G6" s="30">
        <f>IF(E6="DISK","DISK",D6-D5)</f>
        <v>0.000883101851851852</v>
      </c>
      <c r="I6" s="31">
        <v>3</v>
      </c>
      <c r="J6" s="32" t="str">
        <f>'Seznam družstev'!B9</f>
        <v>Ústí nad Labem 1</v>
      </c>
      <c r="K6" s="33">
        <f>IF(D20&gt;0,D20,"X")</f>
        <v>0.0027899305555555555</v>
      </c>
      <c r="L6" s="34">
        <f t="shared" si="0"/>
        <v>4</v>
      </c>
      <c r="N6" s="31">
        <v>3</v>
      </c>
      <c r="O6" s="32" t="str">
        <f>VLOOKUP(N6,'Seznam družstev'!$C$2:$D$183,2,FALSE)</f>
        <v>Losmann Richard</v>
      </c>
      <c r="P6" s="83">
        <f t="shared" si="1"/>
        <v>0.001009259259259259</v>
      </c>
      <c r="Q6" s="34">
        <f t="shared" si="2"/>
        <v>22</v>
      </c>
    </row>
    <row r="7" spans="1:17" ht="13.5" thickBot="1">
      <c r="A7" s="19">
        <v>3</v>
      </c>
      <c r="B7" s="17" t="str">
        <f>VLOOKUP(A7,'Seznam družstev'!$C$2:$D$183,2,FALSE)</f>
        <v>Losmann Richard</v>
      </c>
      <c r="C7" s="18" t="s">
        <v>140</v>
      </c>
      <c r="D7" s="29">
        <v>0.0028506944444444443</v>
      </c>
      <c r="E7" s="29"/>
      <c r="F7" s="19">
        <f>A7</f>
        <v>3</v>
      </c>
      <c r="G7" s="30">
        <f>IF(E7="DISK","DISK",D7-D6)</f>
        <v>0.001009259259259259</v>
      </c>
      <c r="I7" s="31">
        <v>4</v>
      </c>
      <c r="J7" s="32" t="str">
        <f>'Seznam družstev'!B12</f>
        <v>Ústí nad Labem 2</v>
      </c>
      <c r="K7" s="33">
        <f>IF(D26&gt;0,D26,"X")</f>
        <v>0.0035511574074074074</v>
      </c>
      <c r="L7" s="34">
        <f t="shared" si="0"/>
        <v>12</v>
      </c>
      <c r="N7" s="31">
        <v>4</v>
      </c>
      <c r="O7" s="32" t="str">
        <f>VLOOKUP(N7,'Seznam družstev'!$C$2:$D$183,2,FALSE)</f>
        <v>Fuska Štefan</v>
      </c>
      <c r="P7" s="83">
        <f t="shared" si="1"/>
        <v>0.001047453703703704</v>
      </c>
      <c r="Q7" s="34">
        <f t="shared" si="2"/>
        <v>27</v>
      </c>
    </row>
    <row r="8" spans="3:17" ht="13.5" thickBot="1">
      <c r="C8" s="35" t="s">
        <v>2</v>
      </c>
      <c r="D8" s="36">
        <f>IF(OR(E5="DISK",E6="DISK",E7="DISK"),"DISK",D7)</f>
        <v>0.0028506944444444443</v>
      </c>
      <c r="E8" s="37"/>
      <c r="F8" s="78"/>
      <c r="G8" s="37"/>
      <c r="I8" s="31">
        <v>5</v>
      </c>
      <c r="J8" s="32" t="str">
        <f>'Seznam družstev'!B15</f>
        <v>Brno-město A</v>
      </c>
      <c r="K8" s="33" t="str">
        <f>IF(D32&gt;0,D32,"X")</f>
        <v>DISK</v>
      </c>
      <c r="L8" s="34">
        <f t="shared" si="0"/>
        <v>13</v>
      </c>
      <c r="N8" s="31">
        <v>5</v>
      </c>
      <c r="O8" s="32" t="str">
        <f>VLOOKUP(N8,'Seznam družstev'!$C$2:$D$183,2,FALSE)</f>
        <v>Macur Matyáš</v>
      </c>
      <c r="P8" s="83">
        <f t="shared" si="1"/>
        <v>0.0010636574074074075</v>
      </c>
      <c r="Q8" s="34">
        <f t="shared" si="2"/>
        <v>29</v>
      </c>
    </row>
    <row r="9" spans="3:17" ht="12.75">
      <c r="C9" s="17"/>
      <c r="F9" s="19"/>
      <c r="I9" s="31">
        <v>6</v>
      </c>
      <c r="J9" s="32" t="str">
        <f>'Seznam družstev'!B18</f>
        <v>Brno-město B</v>
      </c>
      <c r="K9" s="33">
        <f>IF(D38&gt;0,D38,"X")</f>
        <v>0.0031738425925925927</v>
      </c>
      <c r="L9" s="34">
        <f t="shared" si="0"/>
        <v>9</v>
      </c>
      <c r="N9" s="31">
        <v>6</v>
      </c>
      <c r="O9" s="32" t="str">
        <f>VLOOKUP(N9,'Seznam družstev'!$C$2:$D$183,2,FALSE)</f>
        <v>Černý Ondřej</v>
      </c>
      <c r="P9" s="83">
        <f t="shared" si="1"/>
        <v>0.0009085648148148145</v>
      </c>
      <c r="Q9" s="34">
        <f t="shared" si="2"/>
        <v>11</v>
      </c>
    </row>
    <row r="10" spans="2:17" ht="12.75">
      <c r="B10" s="17" t="s">
        <v>20</v>
      </c>
      <c r="C10" s="17" t="str">
        <f>'Seznam družstev'!B6</f>
        <v>Sokolov B</v>
      </c>
      <c r="D10" s="16" t="s">
        <v>94</v>
      </c>
      <c r="G10" s="16" t="s">
        <v>3</v>
      </c>
      <c r="I10" s="31">
        <v>7</v>
      </c>
      <c r="J10" s="32" t="str">
        <f>'Seznam družstev'!B21</f>
        <v>Klatovy</v>
      </c>
      <c r="K10" s="33">
        <f>IF(D44&gt;0,D44,"X")</f>
        <v>0.00289375</v>
      </c>
      <c r="L10" s="34">
        <f t="shared" si="0"/>
        <v>6</v>
      </c>
      <c r="N10" s="31">
        <v>7</v>
      </c>
      <c r="O10" s="32" t="str">
        <f>VLOOKUP(N10,'Seznam družstev'!$C$2:$D$183,2,FALSE)</f>
        <v>Švec Josef</v>
      </c>
      <c r="P10" s="83">
        <f t="shared" si="1"/>
        <v>0.001001273148148148</v>
      </c>
      <c r="Q10" s="34">
        <f t="shared" si="2"/>
        <v>20</v>
      </c>
    </row>
    <row r="11" spans="1:17" ht="12.75">
      <c r="A11" s="19">
        <v>5</v>
      </c>
      <c r="B11" s="17" t="str">
        <f>VLOOKUP(A11,'Seznam družstev'!$C$2:$D$183,2,FALSE)</f>
        <v>Macur Matyáš</v>
      </c>
      <c r="C11" s="18" t="s">
        <v>0</v>
      </c>
      <c r="D11" s="29">
        <v>0.0010636574074074075</v>
      </c>
      <c r="E11" s="29"/>
      <c r="F11" s="19">
        <f>A11</f>
        <v>5</v>
      </c>
      <c r="G11" s="30">
        <f>IF(E11="DISK","DISK",D11)</f>
        <v>0.0010636574074074075</v>
      </c>
      <c r="I11" s="31">
        <v>8</v>
      </c>
      <c r="J11" s="32" t="str">
        <f>'Seznam družstev'!B24</f>
        <v>Brno - střed</v>
      </c>
      <c r="K11" s="33">
        <f>IF(D50&gt;0,D50,"X")</f>
        <v>0.002631944444444444</v>
      </c>
      <c r="L11" s="34">
        <f t="shared" si="0"/>
        <v>2</v>
      </c>
      <c r="N11" s="31">
        <v>8</v>
      </c>
      <c r="O11" s="32" t="str">
        <f>VLOOKUP(N11,'Seznam družstev'!$C$2:$D$183,2,FALSE)</f>
        <v>Siládi Jiří</v>
      </c>
      <c r="P11" s="83">
        <f t="shared" si="1"/>
        <v>0.0008747685185185186</v>
      </c>
      <c r="Q11" s="34">
        <f t="shared" si="2"/>
        <v>5</v>
      </c>
    </row>
    <row r="12" spans="1:17" ht="12.75">
      <c r="A12" s="19">
        <v>6</v>
      </c>
      <c r="B12" s="17" t="str">
        <f>VLOOKUP(A12,'Seznam družstev'!$C$2:$D$183,2,FALSE)</f>
        <v>Černý Ondřej</v>
      </c>
      <c r="C12" s="18" t="s">
        <v>1</v>
      </c>
      <c r="D12" s="29">
        <v>0.001972222222222222</v>
      </c>
      <c r="E12" s="29"/>
      <c r="F12" s="19">
        <f>A12</f>
        <v>6</v>
      </c>
      <c r="G12" s="30">
        <f>IF(E12="DISK","DISK",D12-D11)</f>
        <v>0.0009085648148148145</v>
      </c>
      <c r="I12" s="31">
        <v>9</v>
      </c>
      <c r="J12" s="32" t="str">
        <f>'Seznam družstev'!B27</f>
        <v>Karlovy Vary A</v>
      </c>
      <c r="K12" s="33">
        <f>IF(D56&gt;0,D56,"X")</f>
        <v>0.0026215277777777777</v>
      </c>
      <c r="L12" s="34">
        <f t="shared" si="0"/>
        <v>1</v>
      </c>
      <c r="N12" s="31">
        <v>9</v>
      </c>
      <c r="O12" s="32" t="str">
        <f>VLOOKUP(N12,'Seznam družstev'!$C$2:$D$183,2,FALSE)</f>
        <v>Tichý David</v>
      </c>
      <c r="P12" s="83">
        <f t="shared" si="1"/>
        <v>0.0009138888888888888</v>
      </c>
      <c r="Q12" s="34">
        <f t="shared" si="2"/>
        <v>12</v>
      </c>
    </row>
    <row r="13" spans="1:17" ht="13.5" thickBot="1">
      <c r="A13" s="19">
        <v>4</v>
      </c>
      <c r="B13" s="17" t="str">
        <f>VLOOKUP(A13,'Seznam družstev'!$C$2:$D$183,2,FALSE)</f>
        <v>Fuska Štefan</v>
      </c>
      <c r="C13" s="18" t="s">
        <v>140</v>
      </c>
      <c r="D13" s="29">
        <v>0.003019675925925926</v>
      </c>
      <c r="E13" s="29"/>
      <c r="F13" s="19">
        <f>A13</f>
        <v>4</v>
      </c>
      <c r="G13" s="30">
        <f>IF(E13="DISK","DISK",D13-D12)</f>
        <v>0.001047453703703704</v>
      </c>
      <c r="I13" s="31">
        <v>10</v>
      </c>
      <c r="J13" s="32" t="str">
        <f>'Seznam družstev'!B30</f>
        <v>Karlovy Vary B</v>
      </c>
      <c r="K13" s="33">
        <f>IF(D62&gt;0,D62,"X")</f>
        <v>0.0034416666666666662</v>
      </c>
      <c r="L13" s="34">
        <f t="shared" si="0"/>
        <v>11</v>
      </c>
      <c r="N13" s="31">
        <v>10</v>
      </c>
      <c r="O13" s="32" t="str">
        <f>VLOOKUP(N13,'Seznam družstev'!$C$2:$D$183,2,FALSE)</f>
        <v>Landa Vojtěch</v>
      </c>
      <c r="P13" s="83">
        <f t="shared" si="1"/>
        <v>0.001156712962962963</v>
      </c>
      <c r="Q13" s="34">
        <f t="shared" si="2"/>
        <v>32</v>
      </c>
    </row>
    <row r="14" spans="3:17" ht="13.5" thickBot="1">
      <c r="C14" s="35" t="s">
        <v>2</v>
      </c>
      <c r="D14" s="36">
        <f>IF(OR(E11="DISK",E12="DISK",E13="DISK"),"DISK",D13)</f>
        <v>0.003019675925925926</v>
      </c>
      <c r="E14" s="37"/>
      <c r="F14" s="78"/>
      <c r="G14" s="37"/>
      <c r="I14" s="31">
        <v>11</v>
      </c>
      <c r="J14" s="32" t="str">
        <f>'Seznam družstev'!B33</f>
        <v>Blansko A</v>
      </c>
      <c r="K14" s="33">
        <f>IF(D68&gt;0,D68,"X")</f>
        <v>0.0026787037037037035</v>
      </c>
      <c r="L14" s="34">
        <f t="shared" si="0"/>
        <v>3</v>
      </c>
      <c r="N14" s="31">
        <v>11</v>
      </c>
      <c r="O14" s="32" t="str">
        <f>VLOOKUP(N14,'Seznam družstev'!$C$2:$D$183,2,FALSE)</f>
        <v>Krejčík Michal</v>
      </c>
      <c r="P14" s="83">
        <f t="shared" si="1"/>
        <v>0.0012321759259259258</v>
      </c>
      <c r="Q14" s="34">
        <f t="shared" si="2"/>
        <v>38</v>
      </c>
    </row>
    <row r="15" spans="6:17" ht="12.75">
      <c r="F15" s="19"/>
      <c r="I15" s="31">
        <v>12</v>
      </c>
      <c r="J15" s="32" t="str">
        <f>'Seznam družstev'!B36</f>
        <v>Blansko B</v>
      </c>
      <c r="K15" s="33">
        <f>IF(D74&gt;0,D74,"X")</f>
        <v>0.003156944444444445</v>
      </c>
      <c r="L15" s="34">
        <f t="shared" si="0"/>
        <v>8</v>
      </c>
      <c r="N15" s="31">
        <v>12</v>
      </c>
      <c r="O15" s="32" t="str">
        <f>VLOOKUP(N15,'Seznam družstev'!$C$2:$D$183,2,FALSE)</f>
        <v>Thán Michal</v>
      </c>
      <c r="P15" s="83">
        <f t="shared" si="1"/>
        <v>0.0011622685185185186</v>
      </c>
      <c r="Q15" s="34">
        <f t="shared" si="2"/>
        <v>33</v>
      </c>
    </row>
    <row r="16" spans="2:17" ht="12.75">
      <c r="B16" s="17" t="s">
        <v>21</v>
      </c>
      <c r="C16" s="17" t="str">
        <f>'Seznam družstev'!B9</f>
        <v>Ústí nad Labem 1</v>
      </c>
      <c r="D16" s="16" t="s">
        <v>94</v>
      </c>
      <c r="G16" s="16" t="s">
        <v>3</v>
      </c>
      <c r="I16" s="31">
        <v>13</v>
      </c>
      <c r="J16" s="32" t="str">
        <f>'Seznam družstev'!B39</f>
        <v>Blansko C</v>
      </c>
      <c r="K16" s="33">
        <f>IF(D80&gt;0,D80,"X")</f>
        <v>0.003260648148148148</v>
      </c>
      <c r="L16" s="34">
        <f t="shared" si="0"/>
        <v>10</v>
      </c>
      <c r="N16" s="31">
        <v>13</v>
      </c>
      <c r="O16" s="32" t="str">
        <f>VLOOKUP(N16,'Seznam družstev'!$C$2:$D$183,2,FALSE)</f>
        <v>Racek Attila</v>
      </c>
      <c r="P16" s="83">
        <f t="shared" si="1"/>
        <v>0.0009288194444444444</v>
      </c>
      <c r="Q16" s="34">
        <f t="shared" si="2"/>
        <v>14</v>
      </c>
    </row>
    <row r="17" spans="1:17" ht="12.75">
      <c r="A17" s="19">
        <v>7</v>
      </c>
      <c r="B17" s="17" t="str">
        <f>VLOOKUP(A17,'Seznam družstev'!$C$2:$D$183,2,FALSE)</f>
        <v>Švec Josef</v>
      </c>
      <c r="C17" s="18" t="s">
        <v>0</v>
      </c>
      <c r="D17" s="29">
        <v>0.001001273148148148</v>
      </c>
      <c r="E17" s="29"/>
      <c r="F17" s="19">
        <f>A17</f>
        <v>7</v>
      </c>
      <c r="G17" s="30">
        <f>IF(E17="DISK","DISK",D17)</f>
        <v>0.001001273148148148</v>
      </c>
      <c r="I17" s="31">
        <v>14</v>
      </c>
      <c r="J17" s="32">
        <f>'Seznam družstev'!B42</f>
        <v>0</v>
      </c>
      <c r="K17" s="33" t="str">
        <f>IF(D86&gt;0,D86,"X")</f>
        <v>X</v>
      </c>
      <c r="L17" s="34">
        <f t="shared" si="0"/>
        <v>0</v>
      </c>
      <c r="N17" s="31">
        <v>14</v>
      </c>
      <c r="O17" s="32" t="str">
        <f>VLOOKUP(N17,'Seznam družstev'!$C$2:$D$183,2,FALSE)</f>
        <v>Brunn Ondřej</v>
      </c>
      <c r="P17" s="83">
        <f t="shared" si="1"/>
        <v>0.0009449074074074075</v>
      </c>
      <c r="Q17" s="34">
        <f t="shared" si="2"/>
        <v>16</v>
      </c>
    </row>
    <row r="18" spans="1:17" ht="12.75">
      <c r="A18" s="19">
        <v>8</v>
      </c>
      <c r="B18" s="17" t="str">
        <f>VLOOKUP(A18,'Seznam družstev'!$C$2:$D$183,2,FALSE)</f>
        <v>Siládi Jiří</v>
      </c>
      <c r="C18" s="18" t="s">
        <v>1</v>
      </c>
      <c r="D18" s="29">
        <v>0.0018760416666666667</v>
      </c>
      <c r="E18" s="29"/>
      <c r="F18" s="19">
        <f>A18</f>
        <v>8</v>
      </c>
      <c r="G18" s="30">
        <f>IF(E18="DISK","DISK",D18-D17)</f>
        <v>0.0008747685185185186</v>
      </c>
      <c r="I18" s="31">
        <v>15</v>
      </c>
      <c r="J18" s="32">
        <f>'Seznam družstev'!B45</f>
        <v>0</v>
      </c>
      <c r="K18" s="33" t="str">
        <f>IF(D92&gt;0,D92,"X")</f>
        <v>X</v>
      </c>
      <c r="L18" s="34">
        <f t="shared" si="0"/>
        <v>0</v>
      </c>
      <c r="N18" s="31">
        <v>15</v>
      </c>
      <c r="O18" s="32" t="str">
        <f>VLOOKUP(N18,'Seznam družstev'!$C$2:$D$183,2,FALSE)</f>
        <v>Smisitel Ondřej</v>
      </c>
      <c r="P18" s="83" t="str">
        <f t="shared" si="1"/>
        <v>DISK</v>
      </c>
      <c r="Q18" s="34">
        <f t="shared" si="2"/>
        <v>39</v>
      </c>
    </row>
    <row r="19" spans="1:17" ht="13.5" thickBot="1">
      <c r="A19" s="19">
        <v>9</v>
      </c>
      <c r="B19" s="17" t="str">
        <f>VLOOKUP(A19,'Seznam družstev'!$C$2:$D$183,2,FALSE)</f>
        <v>Tichý David</v>
      </c>
      <c r="C19" s="18" t="s">
        <v>140</v>
      </c>
      <c r="D19" s="29">
        <v>0.0027899305555555555</v>
      </c>
      <c r="E19" s="29"/>
      <c r="F19" s="19">
        <f>A19</f>
        <v>9</v>
      </c>
      <c r="G19" s="30">
        <f>IF(E19="DISK","DISK",D19-D18)</f>
        <v>0.0009138888888888888</v>
      </c>
      <c r="I19" s="31">
        <v>16</v>
      </c>
      <c r="J19" s="32">
        <f>'Seznam družstev'!B48</f>
        <v>0</v>
      </c>
      <c r="K19" s="33" t="str">
        <f>IF(D98&gt;0,D98,"X")</f>
        <v>X</v>
      </c>
      <c r="L19" s="34">
        <f t="shared" si="0"/>
        <v>0</v>
      </c>
      <c r="N19" s="31">
        <v>16</v>
      </c>
      <c r="O19" s="32" t="str">
        <f>VLOOKUP(N19,'Seznam družstev'!$C$2:$D$183,2,FALSE)</f>
        <v>Mach Marek</v>
      </c>
      <c r="P19" s="83">
        <f t="shared" si="1"/>
        <v>0.0010710648148148148</v>
      </c>
      <c r="Q19" s="34">
        <f t="shared" si="2"/>
        <v>30</v>
      </c>
    </row>
    <row r="20" spans="3:17" ht="13.5" thickBot="1">
      <c r="C20" s="35" t="s">
        <v>2</v>
      </c>
      <c r="D20" s="36">
        <f>IF(OR(E17="DISK",E18="DISK",E19="DISK"),"DISK",D19)</f>
        <v>0.0027899305555555555</v>
      </c>
      <c r="E20" s="37"/>
      <c r="F20" s="78"/>
      <c r="G20" s="37"/>
      <c r="I20" s="31">
        <v>17</v>
      </c>
      <c r="J20" s="32">
        <f>'Seznam družstev'!B51</f>
        <v>0</v>
      </c>
      <c r="K20" s="33" t="str">
        <f>IF(D104&gt;0,D104,"X")</f>
        <v>X</v>
      </c>
      <c r="L20" s="34">
        <f t="shared" si="0"/>
        <v>0</v>
      </c>
      <c r="N20" s="31">
        <v>17</v>
      </c>
      <c r="O20" s="32" t="str">
        <f>VLOOKUP(N20,'Seznam družstev'!$C$2:$D$183,2,FALSE)</f>
        <v>Suk Tomáš</v>
      </c>
      <c r="P20" s="83">
        <f t="shared" si="1"/>
        <v>0.001016898148148148</v>
      </c>
      <c r="Q20" s="34">
        <f t="shared" si="2"/>
        <v>23</v>
      </c>
    </row>
    <row r="21" spans="6:17" ht="12.75">
      <c r="F21" s="19"/>
      <c r="I21" s="31">
        <v>18</v>
      </c>
      <c r="J21" s="32">
        <f>'Seznam družstev'!B54</f>
        <v>0</v>
      </c>
      <c r="K21" s="33" t="str">
        <f>IF(D110&gt;0,D110,"X")</f>
        <v>X</v>
      </c>
      <c r="L21" s="34">
        <f t="shared" si="0"/>
        <v>0</v>
      </c>
      <c r="N21" s="31">
        <v>18</v>
      </c>
      <c r="O21" s="32" t="str">
        <f>VLOOKUP(N21,'Seznam družstev'!$C$2:$D$183,2,FALSE)</f>
        <v>Coufal Vojtěch</v>
      </c>
      <c r="P21" s="83">
        <f t="shared" si="1"/>
        <v>0.0010858796296296298</v>
      </c>
      <c r="Q21" s="34">
        <f t="shared" si="2"/>
        <v>31</v>
      </c>
    </row>
    <row r="22" spans="2:17" ht="12.75">
      <c r="B22" s="17" t="s">
        <v>22</v>
      </c>
      <c r="C22" s="17" t="str">
        <f>'Seznam družstev'!B12</f>
        <v>Ústí nad Labem 2</v>
      </c>
      <c r="D22" s="16" t="s">
        <v>94</v>
      </c>
      <c r="G22" s="16" t="s">
        <v>3</v>
      </c>
      <c r="I22" s="31">
        <v>19</v>
      </c>
      <c r="J22" s="32">
        <f>'Seznam družstev'!B57</f>
        <v>0</v>
      </c>
      <c r="K22" s="33" t="str">
        <f>IF(D116&gt;0,D116,"X")</f>
        <v>X</v>
      </c>
      <c r="L22" s="34">
        <f t="shared" si="0"/>
        <v>0</v>
      </c>
      <c r="N22" s="31">
        <v>19</v>
      </c>
      <c r="O22" s="32" t="str">
        <f>VLOOKUP(N22,'Seznam družstev'!$C$2:$D$183,2,FALSE)</f>
        <v>Procházka Štěpán</v>
      </c>
      <c r="P22" s="83">
        <f t="shared" si="1"/>
        <v>0.0008726851851851851</v>
      </c>
      <c r="Q22" s="34">
        <f t="shared" si="2"/>
        <v>4</v>
      </c>
    </row>
    <row r="23" spans="1:17" ht="12.75">
      <c r="A23" s="19">
        <v>10</v>
      </c>
      <c r="B23" s="17" t="str">
        <f>VLOOKUP(A23,'Seznam družstev'!$C$2:$D$183,2,FALSE)</f>
        <v>Landa Vojtěch</v>
      </c>
      <c r="C23" s="18" t="s">
        <v>0</v>
      </c>
      <c r="D23" s="29">
        <v>0.001156712962962963</v>
      </c>
      <c r="E23" s="29"/>
      <c r="F23" s="19">
        <f>A23</f>
        <v>10</v>
      </c>
      <c r="G23" s="30">
        <f>IF(E23="DISK","DISK",D23)</f>
        <v>0.001156712962962963</v>
      </c>
      <c r="I23" s="31">
        <v>20</v>
      </c>
      <c r="J23" s="32">
        <f>'Seznam družstev'!B60</f>
        <v>0</v>
      </c>
      <c r="K23" s="33" t="str">
        <f>IF(D122&gt;0,D122,"X")</f>
        <v>X</v>
      </c>
      <c r="L23" s="34">
        <f t="shared" si="0"/>
        <v>0</v>
      </c>
      <c r="N23" s="31">
        <v>20</v>
      </c>
      <c r="O23" s="32" t="str">
        <f>VLOOKUP(N23,'Seznam družstev'!$C$2:$D$183,2,FALSE)</f>
        <v>Baierl Jonáš</v>
      </c>
      <c r="P23" s="83">
        <f t="shared" si="1"/>
        <v>0.0009913194444444444</v>
      </c>
      <c r="Q23" s="34">
        <f t="shared" si="2"/>
        <v>19</v>
      </c>
    </row>
    <row r="24" spans="1:17" ht="12.75">
      <c r="A24" s="19">
        <v>11</v>
      </c>
      <c r="B24" s="17" t="str">
        <f>VLOOKUP(A24,'Seznam družstev'!$C$2:$D$183,2,FALSE)</f>
        <v>Krejčík Michal</v>
      </c>
      <c r="C24" s="18" t="s">
        <v>1</v>
      </c>
      <c r="D24" s="29">
        <v>0.0023888888888888887</v>
      </c>
      <c r="E24" s="29"/>
      <c r="F24" s="19">
        <f>A24</f>
        <v>11</v>
      </c>
      <c r="G24" s="30">
        <f>IF(E24="DISK","DISK",D24-D23)</f>
        <v>0.0012321759259259258</v>
      </c>
      <c r="I24" s="31">
        <v>21</v>
      </c>
      <c r="J24" s="32">
        <f>'Seznam družstev'!B63</f>
        <v>0</v>
      </c>
      <c r="K24" s="33" t="str">
        <f>IF(D128&gt;0,D128,"X")</f>
        <v>X</v>
      </c>
      <c r="L24" s="34">
        <f t="shared" si="0"/>
        <v>0</v>
      </c>
      <c r="N24" s="31">
        <v>21</v>
      </c>
      <c r="O24" s="32" t="str">
        <f>VLOOKUP(N24,'Seznam družstev'!$C$2:$D$183,2,FALSE)</f>
        <v>Bytel Radek</v>
      </c>
      <c r="P24" s="83">
        <f t="shared" si="1"/>
        <v>0.0010297453703703705</v>
      </c>
      <c r="Q24" s="34">
        <f t="shared" si="2"/>
        <v>25</v>
      </c>
    </row>
    <row r="25" spans="1:17" ht="13.5" thickBot="1">
      <c r="A25" s="19">
        <v>12</v>
      </c>
      <c r="B25" s="17" t="str">
        <f>VLOOKUP(A25,'Seznam družstev'!$C$2:$D$183,2,FALSE)</f>
        <v>Thán Michal</v>
      </c>
      <c r="C25" s="18" t="s">
        <v>140</v>
      </c>
      <c r="D25" s="29">
        <v>0.0035511574074074074</v>
      </c>
      <c r="E25" s="29"/>
      <c r="F25" s="19">
        <f>A25</f>
        <v>12</v>
      </c>
      <c r="G25" s="30">
        <f>IF(E25="DISK","DISK",D25-D24)</f>
        <v>0.0011622685185185186</v>
      </c>
      <c r="I25" s="31">
        <v>22</v>
      </c>
      <c r="J25" s="32">
        <f>'Seznam družstev'!B66</f>
        <v>0</v>
      </c>
      <c r="K25" s="33" t="str">
        <f>IF(D134&gt;0,D134,"X")</f>
        <v>X</v>
      </c>
      <c r="L25" s="34">
        <f t="shared" si="0"/>
        <v>0</v>
      </c>
      <c r="N25" s="31">
        <v>22</v>
      </c>
      <c r="O25" s="32" t="str">
        <f>VLOOKUP(N25,'Seznam družstev'!$C$2:$D$183,2,FALSE)</f>
        <v>Piňos Jakub</v>
      </c>
      <c r="P25" s="83">
        <f t="shared" si="1"/>
        <v>0.0008240740740740736</v>
      </c>
      <c r="Q25" s="34">
        <f t="shared" si="2"/>
        <v>2</v>
      </c>
    </row>
    <row r="26" spans="3:17" ht="13.5" thickBot="1">
      <c r="C26" s="35" t="s">
        <v>2</v>
      </c>
      <c r="D26" s="36">
        <f>IF(OR(E23="DISK",E24="DISK",E25="DISK"),"DISK",D25)</f>
        <v>0.0035511574074074074</v>
      </c>
      <c r="E26" s="37"/>
      <c r="F26" s="78"/>
      <c r="G26" s="37"/>
      <c r="I26" s="31">
        <v>23</v>
      </c>
      <c r="J26" s="32">
        <f>'Seznam družstev'!B69</f>
        <v>0</v>
      </c>
      <c r="K26" s="33" t="str">
        <f>IF(D140&gt;0,D140,"X")</f>
        <v>X</v>
      </c>
      <c r="L26" s="34">
        <f t="shared" si="0"/>
        <v>0</v>
      </c>
      <c r="N26" s="31">
        <v>23</v>
      </c>
      <c r="O26" s="32" t="str">
        <f>VLOOKUP(N26,'Seznam družstev'!$C$2:$D$183,2,FALSE)</f>
        <v>Kaš Jakub</v>
      </c>
      <c r="P26" s="83">
        <f t="shared" si="1"/>
        <v>0.0009166666666666668</v>
      </c>
      <c r="Q26" s="34">
        <f t="shared" si="2"/>
        <v>13</v>
      </c>
    </row>
    <row r="27" spans="6:17" ht="12.75">
      <c r="F27" s="19"/>
      <c r="I27" s="31">
        <v>24</v>
      </c>
      <c r="J27" s="32">
        <f>'Seznam družstev'!B72</f>
        <v>0</v>
      </c>
      <c r="K27" s="33" t="str">
        <f>IF(D146&gt;0,D146,"X")</f>
        <v>X</v>
      </c>
      <c r="L27" s="34">
        <f t="shared" si="0"/>
        <v>0</v>
      </c>
      <c r="N27" s="31">
        <v>24</v>
      </c>
      <c r="O27" s="32" t="str">
        <f>VLOOKUP(N27,'Seznam družstev'!$C$2:$D$183,2,FALSE)</f>
        <v>Macek David</v>
      </c>
      <c r="P27" s="83">
        <f t="shared" si="1"/>
        <v>0.0008912037037037037</v>
      </c>
      <c r="Q27" s="34">
        <f t="shared" si="2"/>
        <v>8</v>
      </c>
    </row>
    <row r="28" spans="2:17" ht="12.75">
      <c r="B28" s="17" t="s">
        <v>23</v>
      </c>
      <c r="C28" s="17" t="str">
        <f>'Seznam družstev'!B15</f>
        <v>Brno-město A</v>
      </c>
      <c r="D28" s="16" t="s">
        <v>94</v>
      </c>
      <c r="G28" s="16" t="s">
        <v>3</v>
      </c>
      <c r="I28" s="31">
        <v>25</v>
      </c>
      <c r="J28" s="32">
        <f>'Seznam družstev'!B75</f>
        <v>0</v>
      </c>
      <c r="K28" s="33" t="str">
        <f>IF(D152&gt;0,D152,"X")</f>
        <v>X</v>
      </c>
      <c r="L28" s="34">
        <f t="shared" si="0"/>
        <v>0</v>
      </c>
      <c r="N28" s="31">
        <v>25</v>
      </c>
      <c r="O28" s="32" t="str">
        <f>VLOOKUP(N28,'Seznam družstev'!$C$2:$D$183,2,FALSE)</f>
        <v>Tesaš Lukáš</v>
      </c>
      <c r="P28" s="83">
        <f t="shared" si="1"/>
        <v>0.0008391203703703703</v>
      </c>
      <c r="Q28" s="34">
        <f t="shared" si="2"/>
        <v>3</v>
      </c>
    </row>
    <row r="29" spans="1:17" ht="12.75">
      <c r="A29" s="19">
        <v>13</v>
      </c>
      <c r="B29" s="17" t="str">
        <f>VLOOKUP(A29,'Seznam družstev'!$C$2:$D$183,2,FALSE)</f>
        <v>Racek Attila</v>
      </c>
      <c r="C29" s="18" t="s">
        <v>0</v>
      </c>
      <c r="D29" s="29">
        <v>0.0009288194444444444</v>
      </c>
      <c r="E29" s="29"/>
      <c r="F29" s="19">
        <f>A29</f>
        <v>13</v>
      </c>
      <c r="G29" s="30">
        <f>IF(E29="DISK","DISK",D29)</f>
        <v>0.0009288194444444444</v>
      </c>
      <c r="I29" s="31">
        <v>26</v>
      </c>
      <c r="J29" s="32">
        <f>'Seznam družstev'!B78</f>
        <v>0</v>
      </c>
      <c r="K29" s="33" t="str">
        <f>IF(D158&gt;0,D158,"X")</f>
        <v>X</v>
      </c>
      <c r="L29" s="34">
        <f t="shared" si="0"/>
        <v>0</v>
      </c>
      <c r="N29" s="31">
        <v>26</v>
      </c>
      <c r="O29" s="32" t="str">
        <f>VLOOKUP(N29,'Seznam družstev'!$C$2:$D$183,2,FALSE)</f>
        <v>Tesař Ondřej</v>
      </c>
      <c r="P29" s="83">
        <f t="shared" si="1"/>
        <v>0.0008935185185185185</v>
      </c>
      <c r="Q29" s="34">
        <f t="shared" si="2"/>
        <v>9</v>
      </c>
    </row>
    <row r="30" spans="1:17" ht="12.75">
      <c r="A30" s="19">
        <v>14</v>
      </c>
      <c r="B30" s="17" t="str">
        <f>VLOOKUP(A30,'Seznam družstev'!$C$2:$D$183,2,FALSE)</f>
        <v>Brunn Ondřej</v>
      </c>
      <c r="C30" s="18" t="s">
        <v>1</v>
      </c>
      <c r="D30" s="29">
        <v>0.001873726851851852</v>
      </c>
      <c r="E30" s="29"/>
      <c r="F30" s="19">
        <f>A30</f>
        <v>14</v>
      </c>
      <c r="G30" s="30">
        <f>IF(E30="DISK","DISK",D30-D29)</f>
        <v>0.0009449074074074075</v>
      </c>
      <c r="I30" s="31">
        <v>27</v>
      </c>
      <c r="J30" s="32">
        <f>'Seznam družstev'!B81</f>
        <v>0</v>
      </c>
      <c r="K30" s="33" t="str">
        <f>IF(D164&gt;0,D164,"X")</f>
        <v>X</v>
      </c>
      <c r="L30" s="34">
        <f t="shared" si="0"/>
        <v>0</v>
      </c>
      <c r="N30" s="31">
        <v>27</v>
      </c>
      <c r="O30" s="32" t="str">
        <f>VLOOKUP(N30,'Seznam družstev'!$C$2:$D$183,2,FALSE)</f>
        <v>Tesař Vojtěch</v>
      </c>
      <c r="P30" s="83">
        <f t="shared" si="1"/>
        <v>0.0008888888888888889</v>
      </c>
      <c r="Q30" s="34">
        <f t="shared" si="2"/>
        <v>7</v>
      </c>
    </row>
    <row r="31" spans="1:17" ht="13.5" thickBot="1">
      <c r="A31" s="19">
        <v>15</v>
      </c>
      <c r="B31" s="17" t="str">
        <f>VLOOKUP(A31,'Seznam družstev'!$C$2:$D$183,2,FALSE)</f>
        <v>Smisitel Ondřej</v>
      </c>
      <c r="C31" s="18" t="s">
        <v>140</v>
      </c>
      <c r="D31" s="29">
        <v>0.0027701388888888884</v>
      </c>
      <c r="E31" s="29" t="s">
        <v>214</v>
      </c>
      <c r="F31" s="19">
        <f>A31</f>
        <v>15</v>
      </c>
      <c r="G31" s="30" t="str">
        <f>IF(E31="DISK","DISK",D31-D30)</f>
        <v>DISK</v>
      </c>
      <c r="I31" s="31">
        <v>28</v>
      </c>
      <c r="J31" s="32">
        <f>'Seznam družstev'!B84</f>
        <v>0</v>
      </c>
      <c r="K31" s="33" t="str">
        <f>IF(D170&gt;0,D170,"X")</f>
        <v>X</v>
      </c>
      <c r="L31" s="34">
        <f t="shared" si="0"/>
        <v>0</v>
      </c>
      <c r="N31" s="31">
        <v>28</v>
      </c>
      <c r="O31" s="32" t="str">
        <f>VLOOKUP(N31,'Seznam družstev'!$C$2:$D$183,2,FALSE)</f>
        <v>Schmid Martin</v>
      </c>
      <c r="P31" s="83">
        <f t="shared" si="1"/>
        <v>0.001219675925925926</v>
      </c>
      <c r="Q31" s="34">
        <f t="shared" si="2"/>
        <v>37</v>
      </c>
    </row>
    <row r="32" spans="3:17" ht="13.5" thickBot="1">
      <c r="C32" s="35" t="s">
        <v>2</v>
      </c>
      <c r="D32" s="36" t="str">
        <f>IF(OR(E29="DISK",E30="DISK",E31="DISK"),"DISK",D31)</f>
        <v>DISK</v>
      </c>
      <c r="E32" s="37"/>
      <c r="F32" s="78"/>
      <c r="G32" s="37"/>
      <c r="I32" s="31">
        <v>29</v>
      </c>
      <c r="J32" s="32">
        <f>'Seznam družstev'!B87</f>
        <v>0</v>
      </c>
      <c r="K32" s="33" t="str">
        <f>IF(D176&gt;0,D176,"X")</f>
        <v>X</v>
      </c>
      <c r="L32" s="34">
        <f t="shared" si="0"/>
        <v>0</v>
      </c>
      <c r="N32" s="31">
        <v>29</v>
      </c>
      <c r="O32" s="32" t="str">
        <f>VLOOKUP(N32,'Seznam družstev'!$C$2:$D$183,2,FALSE)</f>
        <v>Bureš Jan</v>
      </c>
      <c r="P32" s="83">
        <f t="shared" si="1"/>
        <v>0.001006018518518518</v>
      </c>
      <c r="Q32" s="34">
        <f t="shared" si="2"/>
        <v>21</v>
      </c>
    </row>
    <row r="33" spans="6:17" ht="12.75">
      <c r="F33" s="19"/>
      <c r="I33" s="31">
        <v>30</v>
      </c>
      <c r="J33" s="32">
        <f>'Seznam družstev'!B90</f>
        <v>0</v>
      </c>
      <c r="K33" s="33" t="str">
        <f>IF(D182&gt;0,D182,"X")</f>
        <v>X</v>
      </c>
      <c r="L33" s="34">
        <f t="shared" si="0"/>
        <v>0</v>
      </c>
      <c r="N33" s="31">
        <v>30</v>
      </c>
      <c r="O33" s="32" t="str">
        <f>VLOOKUP(N33,'Seznam družstev'!$C$2:$D$183,2,FALSE)</f>
        <v>Loufková Adéla</v>
      </c>
      <c r="P33" s="83">
        <f t="shared" si="1"/>
        <v>0.0012159722222222222</v>
      </c>
      <c r="Q33" s="34">
        <f t="shared" si="2"/>
        <v>36</v>
      </c>
    </row>
    <row r="34" spans="2:17" ht="12.75">
      <c r="B34" s="17" t="s">
        <v>24</v>
      </c>
      <c r="C34" s="17" t="str">
        <f>'Seznam družstev'!B18</f>
        <v>Brno-město B</v>
      </c>
      <c r="D34" s="16" t="s">
        <v>94</v>
      </c>
      <c r="G34" s="16" t="s">
        <v>3</v>
      </c>
      <c r="I34" s="31">
        <v>31</v>
      </c>
      <c r="J34" s="32">
        <f>'Seznam družstev'!B93</f>
        <v>0</v>
      </c>
      <c r="K34" s="33" t="str">
        <f>IF(D188&gt;0,D188,"X")</f>
        <v>X</v>
      </c>
      <c r="L34" s="34">
        <f t="shared" si="0"/>
        <v>0</v>
      </c>
      <c r="N34" s="31">
        <v>31</v>
      </c>
      <c r="O34" s="32" t="str">
        <f>VLOOKUP(N34,'Seznam družstev'!$C$2:$D$183,2,FALSE)</f>
        <v>Burian Radek</v>
      </c>
      <c r="P34" s="83">
        <f t="shared" si="1"/>
        <v>0.0008950231481481482</v>
      </c>
      <c r="Q34" s="34">
        <f t="shared" si="2"/>
        <v>10</v>
      </c>
    </row>
    <row r="35" spans="1:17" ht="12.75">
      <c r="A35" s="19">
        <v>16</v>
      </c>
      <c r="B35" s="17" t="str">
        <f>VLOOKUP(A35,'Seznam družstev'!$C$2:$D$183,2,FALSE)</f>
        <v>Mach Marek</v>
      </c>
      <c r="C35" s="18" t="s">
        <v>0</v>
      </c>
      <c r="D35" s="29">
        <v>0.0010710648148148148</v>
      </c>
      <c r="E35" s="29"/>
      <c r="F35" s="19">
        <f>A35</f>
        <v>16</v>
      </c>
      <c r="G35" s="30">
        <f>IF(E35="DISK","DISK",D35)</f>
        <v>0.0010710648148148148</v>
      </c>
      <c r="I35" s="31">
        <v>32</v>
      </c>
      <c r="J35" s="32">
        <f>'Seznam družstev'!B96</f>
        <v>0</v>
      </c>
      <c r="K35" s="33" t="str">
        <f>IF(D194&gt;0,D194,"X")</f>
        <v>X</v>
      </c>
      <c r="L35" s="34">
        <f t="shared" si="0"/>
        <v>0</v>
      </c>
      <c r="N35" s="31">
        <v>32</v>
      </c>
      <c r="O35" s="32" t="str">
        <f>VLOOKUP(N35,'Seznam družstev'!$C$2:$D$183,2,FALSE)</f>
        <v>Vondrášek Jakub</v>
      </c>
      <c r="P35" s="83">
        <f t="shared" si="1"/>
        <v>0.0009714120370370372</v>
      </c>
      <c r="Q35" s="34">
        <f t="shared" si="2"/>
        <v>18</v>
      </c>
    </row>
    <row r="36" spans="1:17" ht="12.75">
      <c r="A36" s="19">
        <v>17</v>
      </c>
      <c r="B36" s="17" t="str">
        <f>VLOOKUP(A36,'Seznam družstev'!$C$2:$D$183,2,FALSE)</f>
        <v>Suk Tomáš</v>
      </c>
      <c r="C36" s="18" t="s">
        <v>1</v>
      </c>
      <c r="D36" s="29">
        <v>0.002087962962962963</v>
      </c>
      <c r="E36" s="29"/>
      <c r="F36" s="19">
        <f>A36</f>
        <v>17</v>
      </c>
      <c r="G36" s="30">
        <f>IF(E36="DISK","DISK",D36-D35)</f>
        <v>0.001016898148148148</v>
      </c>
      <c r="I36" s="31">
        <v>33</v>
      </c>
      <c r="J36" s="32">
        <f>'Seznam družstev'!B99</f>
        <v>0</v>
      </c>
      <c r="K36" s="33" t="str">
        <f>IF(D200&gt;0,D200,"X")</f>
        <v>X</v>
      </c>
      <c r="L36" s="34">
        <f t="shared" si="0"/>
        <v>0</v>
      </c>
      <c r="N36" s="31">
        <v>33</v>
      </c>
      <c r="O36" s="32" t="str">
        <f>VLOOKUP(N36,'Seznam družstev'!$C$2:$D$183,2,FALSE)</f>
        <v>Vondrášek Michal</v>
      </c>
      <c r="P36" s="83">
        <f t="shared" si="1"/>
        <v>0.0008122685185185182</v>
      </c>
      <c r="Q36" s="34">
        <f t="shared" si="2"/>
        <v>1</v>
      </c>
    </row>
    <row r="37" spans="1:17" ht="13.5" thickBot="1">
      <c r="A37" s="19">
        <v>18</v>
      </c>
      <c r="B37" s="17" t="str">
        <f>VLOOKUP(A37,'Seznam družstev'!$C$2:$D$183,2,FALSE)</f>
        <v>Coufal Vojtěch</v>
      </c>
      <c r="C37" s="18" t="s">
        <v>140</v>
      </c>
      <c r="D37" s="29">
        <v>0.0031738425925925927</v>
      </c>
      <c r="E37" s="29"/>
      <c r="F37" s="19">
        <f>A37</f>
        <v>18</v>
      </c>
      <c r="G37" s="30">
        <f>IF(E37="DISK","DISK",D37-D36)</f>
        <v>0.0010858796296296298</v>
      </c>
      <c r="I37" s="31">
        <v>34</v>
      </c>
      <c r="J37" s="32">
        <f>'Seznam družstev'!B102</f>
        <v>0</v>
      </c>
      <c r="K37" s="33" t="str">
        <f>IF(D206&gt;0,D206,"X")</f>
        <v>X</v>
      </c>
      <c r="L37" s="34">
        <f t="shared" si="0"/>
        <v>0</v>
      </c>
      <c r="N37" s="31">
        <v>34</v>
      </c>
      <c r="O37" s="32" t="str">
        <f>VLOOKUP(N37,'Seznam družstev'!$C$2:$D$183,2,FALSE)</f>
        <v>Krikl Tomáš</v>
      </c>
      <c r="P37" s="83">
        <f t="shared" si="1"/>
        <v>0.0010398148148148148</v>
      </c>
      <c r="Q37" s="34">
        <f t="shared" si="2"/>
        <v>26</v>
      </c>
    </row>
    <row r="38" spans="3:17" ht="13.5" thickBot="1">
      <c r="C38" s="35" t="s">
        <v>2</v>
      </c>
      <c r="D38" s="36">
        <f>IF(OR(E35="DISK",E36="DISK",E37="DISK"),"DISK",D37)</f>
        <v>0.0031738425925925927</v>
      </c>
      <c r="E38" s="37"/>
      <c r="F38" s="78"/>
      <c r="G38" s="37"/>
      <c r="I38" s="31">
        <v>35</v>
      </c>
      <c r="J38" s="32">
        <f>'Seznam družstev'!B105</f>
        <v>0</v>
      </c>
      <c r="K38" s="33" t="str">
        <f>IF(D212&gt;0,D212,"X")</f>
        <v>X</v>
      </c>
      <c r="L38" s="34">
        <f t="shared" si="0"/>
        <v>0</v>
      </c>
      <c r="N38" s="31">
        <v>35</v>
      </c>
      <c r="O38" s="32" t="str">
        <f>VLOOKUP(N38,'Seznam družstev'!$C$2:$D$183,2,FALSE)</f>
        <v>Dohnalík Jiří</v>
      </c>
      <c r="P38" s="83">
        <f t="shared" si="1"/>
        <v>0.0011751157407407407</v>
      </c>
      <c r="Q38" s="34">
        <f t="shared" si="2"/>
        <v>34</v>
      </c>
    </row>
    <row r="39" spans="6:17" ht="12.75">
      <c r="F39" s="19"/>
      <c r="I39" s="31">
        <v>36</v>
      </c>
      <c r="J39" s="32">
        <f>'Seznam družstev'!B108</f>
        <v>0</v>
      </c>
      <c r="K39" s="33" t="str">
        <f>IF(D218&gt;0,D218,"X")</f>
        <v>X</v>
      </c>
      <c r="L39" s="34">
        <f t="shared" si="0"/>
        <v>0</v>
      </c>
      <c r="N39" s="31">
        <v>36</v>
      </c>
      <c r="O39" s="32" t="str">
        <f>VLOOKUP(N39,'Seznam družstev'!$C$2:$D$183,2,FALSE)</f>
        <v>Molek Lukáš</v>
      </c>
      <c r="P39" s="83">
        <f t="shared" si="1"/>
        <v>0.0009420138888888894</v>
      </c>
      <c r="Q39" s="34">
        <f t="shared" si="2"/>
        <v>15</v>
      </c>
    </row>
    <row r="40" spans="2:17" ht="12.75">
      <c r="B40" s="17" t="s">
        <v>25</v>
      </c>
      <c r="C40" s="17" t="str">
        <f>'Seznam družstev'!B21</f>
        <v>Klatovy</v>
      </c>
      <c r="D40" s="16" t="s">
        <v>94</v>
      </c>
      <c r="G40" s="16" t="s">
        <v>3</v>
      </c>
      <c r="I40" s="31">
        <v>37</v>
      </c>
      <c r="J40" s="32">
        <f>'Seznam družstev'!B111</f>
        <v>0</v>
      </c>
      <c r="K40" s="33" t="str">
        <f>IF(D224&gt;0,D224,"X")</f>
        <v>X</v>
      </c>
      <c r="L40" s="34">
        <f t="shared" si="0"/>
        <v>0</v>
      </c>
      <c r="N40" s="31">
        <v>37</v>
      </c>
      <c r="O40" s="32" t="str">
        <f>VLOOKUP(N40,'Seznam družstev'!$C$2:$D$183,2,FALSE)</f>
        <v>Pernica Martin</v>
      </c>
      <c r="P40" s="83">
        <f t="shared" si="1"/>
        <v>0.0010590277777777777</v>
      </c>
      <c r="Q40" s="34">
        <f t="shared" si="2"/>
        <v>28</v>
      </c>
    </row>
    <row r="41" spans="1:17" ht="12.75">
      <c r="A41" s="19">
        <v>20</v>
      </c>
      <c r="B41" s="17" t="str">
        <f>VLOOKUP(A41,'Seznam družstev'!$C$2:$D$183,2,FALSE)</f>
        <v>Baierl Jonáš</v>
      </c>
      <c r="C41" s="18" t="s">
        <v>0</v>
      </c>
      <c r="D41" s="29">
        <v>0.0009913194444444444</v>
      </c>
      <c r="E41" s="29"/>
      <c r="F41" s="19">
        <f>A41</f>
        <v>20</v>
      </c>
      <c r="G41" s="30">
        <f>IF(E41="DISK","DISK",D41)</f>
        <v>0.0009913194444444444</v>
      </c>
      <c r="I41" s="31">
        <v>38</v>
      </c>
      <c r="J41" s="32">
        <f>'Seznam družstev'!B114</f>
        <v>0</v>
      </c>
      <c r="K41" s="33" t="str">
        <f>IF(D230&gt;0,D230,"X")</f>
        <v>X</v>
      </c>
      <c r="L41" s="34">
        <f t="shared" si="0"/>
        <v>0</v>
      </c>
      <c r="N41" s="31">
        <v>38</v>
      </c>
      <c r="O41" s="32" t="str">
        <f>VLOOKUP(N41,'Seznam družstev'!$C$2:$D$183,2,FALSE)</f>
        <v>Fojt Daniel</v>
      </c>
      <c r="P41" s="83">
        <f t="shared" si="1"/>
        <v>0.0010203703703703707</v>
      </c>
      <c r="Q41" s="34">
        <f t="shared" si="2"/>
        <v>24</v>
      </c>
    </row>
    <row r="42" spans="1:17" ht="12.75">
      <c r="A42" s="19">
        <v>21</v>
      </c>
      <c r="B42" s="17" t="str">
        <f>VLOOKUP(A42,'Seznam družstev'!$C$2:$D$183,2,FALSE)</f>
        <v>Bytel Radek</v>
      </c>
      <c r="C42" s="18" t="s">
        <v>1</v>
      </c>
      <c r="D42" s="29">
        <v>0.002021064814814815</v>
      </c>
      <c r="E42" s="29"/>
      <c r="F42" s="19">
        <f>A42</f>
        <v>21</v>
      </c>
      <c r="G42" s="30">
        <f>IF(E42="DISK","DISK",D42-D41)</f>
        <v>0.0010297453703703705</v>
      </c>
      <c r="I42" s="31">
        <v>39</v>
      </c>
      <c r="J42" s="32">
        <f>'Seznam družstev'!B117</f>
        <v>0</v>
      </c>
      <c r="K42" s="33" t="str">
        <f>IF(D236&gt;0,D236,"X")</f>
        <v>X</v>
      </c>
      <c r="L42" s="34">
        <f t="shared" si="0"/>
        <v>0</v>
      </c>
      <c r="N42" s="31">
        <v>39</v>
      </c>
      <c r="O42" s="32" t="str">
        <f>VLOOKUP(N42,'Seznam družstev'!$C$2:$D$183,2,FALSE)</f>
        <v>Henzel Stanislav</v>
      </c>
      <c r="P42" s="83">
        <f t="shared" si="1"/>
        <v>0.0011812499999999996</v>
      </c>
      <c r="Q42" s="34">
        <f t="shared" si="2"/>
        <v>35</v>
      </c>
    </row>
    <row r="43" spans="1:17" ht="13.5" thickBot="1">
      <c r="A43" s="19">
        <v>19</v>
      </c>
      <c r="B43" s="17" t="str">
        <f>VLOOKUP(A43,'Seznam družstev'!$C$2:$D$183,2,FALSE)</f>
        <v>Procházka Štěpán</v>
      </c>
      <c r="C43" s="18" t="s">
        <v>140</v>
      </c>
      <c r="D43" s="29">
        <v>0.00289375</v>
      </c>
      <c r="E43" s="29"/>
      <c r="F43" s="19">
        <f>A43</f>
        <v>19</v>
      </c>
      <c r="G43" s="30">
        <f>IF(E43="DISK","DISK",D43-D42)</f>
        <v>0.0008726851851851851</v>
      </c>
      <c r="I43" s="31">
        <v>40</v>
      </c>
      <c r="J43" s="32">
        <f>'Seznam družstev'!B120</f>
        <v>0</v>
      </c>
      <c r="K43" s="33" t="str">
        <f>IF(D242&gt;0,D242,"X")</f>
        <v>X</v>
      </c>
      <c r="L43" s="34">
        <f t="shared" si="0"/>
        <v>0</v>
      </c>
      <c r="N43" s="31">
        <v>40</v>
      </c>
      <c r="O43" s="32">
        <f>VLOOKUP(N43,'Seznam družstev'!$C$2:$D$183,2,FALSE)</f>
        <v>0</v>
      </c>
      <c r="P43" s="83" t="str">
        <f t="shared" si="1"/>
        <v>X</v>
      </c>
      <c r="Q43" s="34">
        <f t="shared" si="2"/>
        <v>0</v>
      </c>
    </row>
    <row r="44" spans="3:17" ht="13.5" thickBot="1">
      <c r="C44" s="35" t="s">
        <v>2</v>
      </c>
      <c r="D44" s="36">
        <f>IF(OR(E41="DISK",E42="DISK",E43="DISK"),"DISK",D43)</f>
        <v>0.00289375</v>
      </c>
      <c r="E44" s="37"/>
      <c r="F44" s="78"/>
      <c r="G44" s="37"/>
      <c r="I44" s="31">
        <v>41</v>
      </c>
      <c r="J44" s="32">
        <f>'Seznam družstev'!B123</f>
        <v>0</v>
      </c>
      <c r="K44" s="33" t="str">
        <f>IF(D248&gt;0,D248,"X")</f>
        <v>X</v>
      </c>
      <c r="L44" s="34">
        <f t="shared" si="0"/>
        <v>0</v>
      </c>
      <c r="N44" s="31">
        <v>41</v>
      </c>
      <c r="O44" s="32">
        <f>VLOOKUP(N44,'Seznam družstev'!$C$2:$D$183,2,FALSE)</f>
        <v>0</v>
      </c>
      <c r="P44" s="83" t="str">
        <f t="shared" si="1"/>
        <v>X</v>
      </c>
      <c r="Q44" s="34">
        <f t="shared" si="2"/>
        <v>0</v>
      </c>
    </row>
    <row r="45" spans="6:17" ht="12.75">
      <c r="F45" s="19"/>
      <c r="I45" s="31">
        <v>42</v>
      </c>
      <c r="J45" s="32">
        <f>'Seznam družstev'!B126</f>
        <v>0</v>
      </c>
      <c r="K45" s="33" t="str">
        <f>IF(D254&gt;0,D254,"X")</f>
        <v>X</v>
      </c>
      <c r="L45" s="34">
        <f t="shared" si="0"/>
        <v>0</v>
      </c>
      <c r="N45" s="31">
        <v>42</v>
      </c>
      <c r="O45" s="32">
        <f>VLOOKUP(N45,'Seznam družstev'!$C$2:$D$183,2,FALSE)</f>
        <v>0</v>
      </c>
      <c r="P45" s="83" t="str">
        <f t="shared" si="1"/>
        <v>X</v>
      </c>
      <c r="Q45" s="34">
        <f t="shared" si="2"/>
        <v>0</v>
      </c>
    </row>
    <row r="46" spans="2:17" ht="12.75">
      <c r="B46" s="17" t="s">
        <v>26</v>
      </c>
      <c r="C46" s="17" t="str">
        <f>'Seznam družstev'!B24</f>
        <v>Brno - střed</v>
      </c>
      <c r="D46" s="16" t="s">
        <v>94</v>
      </c>
      <c r="G46" s="16" t="s">
        <v>3</v>
      </c>
      <c r="I46" s="31">
        <v>43</v>
      </c>
      <c r="J46" s="32">
        <f>'Seznam družstev'!B129</f>
        <v>0</v>
      </c>
      <c r="K46" s="33" t="str">
        <f>IF(D260&gt;0,D260,"X")</f>
        <v>X</v>
      </c>
      <c r="L46" s="34">
        <f t="shared" si="0"/>
        <v>0</v>
      </c>
      <c r="N46" s="31">
        <v>43</v>
      </c>
      <c r="O46" s="32">
        <f>VLOOKUP(N46,'Seznam družstev'!$C$2:$D$183,2,FALSE)</f>
        <v>0</v>
      </c>
      <c r="P46" s="83" t="str">
        <f t="shared" si="1"/>
        <v>X</v>
      </c>
      <c r="Q46" s="34">
        <f t="shared" si="2"/>
        <v>0</v>
      </c>
    </row>
    <row r="47" spans="1:17" ht="12.75">
      <c r="A47" s="19">
        <v>23</v>
      </c>
      <c r="B47" s="17" t="str">
        <f>VLOOKUP(A47,'Seznam družstev'!$C$2:$D$183,2,FALSE)</f>
        <v>Kaš Jakub</v>
      </c>
      <c r="C47" s="18" t="s">
        <v>0</v>
      </c>
      <c r="D47" s="29">
        <v>0.0009166666666666668</v>
      </c>
      <c r="E47" s="29"/>
      <c r="F47" s="19">
        <f>A47</f>
        <v>23</v>
      </c>
      <c r="G47" s="30">
        <f>IF(E47="DISK","DISK",D47)</f>
        <v>0.0009166666666666668</v>
      </c>
      <c r="I47" s="31">
        <v>44</v>
      </c>
      <c r="J47" s="32">
        <f>'Seznam družstev'!B132</f>
        <v>0</v>
      </c>
      <c r="K47" s="33" t="str">
        <f>IF(D266&gt;0,D266,"X")</f>
        <v>X</v>
      </c>
      <c r="L47" s="34">
        <f t="shared" si="0"/>
        <v>0</v>
      </c>
      <c r="N47" s="31">
        <v>44</v>
      </c>
      <c r="O47" s="32">
        <f>VLOOKUP(N47,'Seznam družstev'!$C$2:$D$183,2,FALSE)</f>
        <v>0</v>
      </c>
      <c r="P47" s="83" t="str">
        <f t="shared" si="1"/>
        <v>X</v>
      </c>
      <c r="Q47" s="34">
        <f t="shared" si="2"/>
        <v>0</v>
      </c>
    </row>
    <row r="48" spans="1:17" ht="12.75">
      <c r="A48" s="19">
        <v>24</v>
      </c>
      <c r="B48" s="17" t="str">
        <f>VLOOKUP(A48,'Seznam družstev'!$C$2:$D$183,2,FALSE)</f>
        <v>Macek David</v>
      </c>
      <c r="C48" s="18" t="s">
        <v>1</v>
      </c>
      <c r="D48" s="29">
        <v>0.0018078703703703705</v>
      </c>
      <c r="E48" s="29"/>
      <c r="F48" s="19">
        <f>A48</f>
        <v>24</v>
      </c>
      <c r="G48" s="30">
        <f>IF(E48="DISK","DISK",D48-D47)</f>
        <v>0.0008912037037037037</v>
      </c>
      <c r="I48" s="31">
        <v>45</v>
      </c>
      <c r="J48" s="32">
        <f>'Seznam družstev'!B135</f>
        <v>0</v>
      </c>
      <c r="K48" s="33" t="str">
        <f>IF(D272&gt;0,D272,"X")</f>
        <v>X</v>
      </c>
      <c r="L48" s="34">
        <f t="shared" si="0"/>
        <v>0</v>
      </c>
      <c r="N48" s="31">
        <v>45</v>
      </c>
      <c r="O48" s="32">
        <f>VLOOKUP(N48,'Seznam družstev'!$C$2:$D$183,2,FALSE)</f>
        <v>0</v>
      </c>
      <c r="P48" s="83" t="str">
        <f t="shared" si="1"/>
        <v>X</v>
      </c>
      <c r="Q48" s="34">
        <f t="shared" si="2"/>
        <v>0</v>
      </c>
    </row>
    <row r="49" spans="1:17" ht="13.5" thickBot="1">
      <c r="A49" s="19">
        <v>22</v>
      </c>
      <c r="B49" s="17" t="str">
        <f>VLOOKUP(A49,'Seznam družstev'!$C$2:$D$183,2,FALSE)</f>
        <v>Piňos Jakub</v>
      </c>
      <c r="C49" s="18" t="s">
        <v>140</v>
      </c>
      <c r="D49" s="29">
        <v>0.002631944444444444</v>
      </c>
      <c r="E49" s="29"/>
      <c r="F49" s="19">
        <f>A49</f>
        <v>22</v>
      </c>
      <c r="G49" s="30">
        <f>IF(E49="DISK","DISK",D49-D48)</f>
        <v>0.0008240740740740736</v>
      </c>
      <c r="I49" s="31">
        <v>46</v>
      </c>
      <c r="J49" s="32">
        <f>'Seznam družstev'!B138</f>
        <v>0</v>
      </c>
      <c r="K49" s="33" t="str">
        <f>IF(D278&gt;0,D278,"X")</f>
        <v>X</v>
      </c>
      <c r="L49" s="34">
        <f t="shared" si="0"/>
        <v>0</v>
      </c>
      <c r="N49" s="31">
        <v>46</v>
      </c>
      <c r="O49" s="32">
        <f>VLOOKUP(N49,'Seznam družstev'!$C$2:$D$183,2,FALSE)</f>
        <v>0</v>
      </c>
      <c r="P49" s="83" t="str">
        <f t="shared" si="1"/>
        <v>X</v>
      </c>
      <c r="Q49" s="34">
        <f t="shared" si="2"/>
        <v>0</v>
      </c>
    </row>
    <row r="50" spans="3:17" ht="13.5" thickBot="1">
      <c r="C50" s="35" t="s">
        <v>2</v>
      </c>
      <c r="D50" s="36">
        <f>IF(OR(E47="DISK",E48="DISK",E49="DISK"),"DISK",D49)</f>
        <v>0.002631944444444444</v>
      </c>
      <c r="E50" s="37"/>
      <c r="F50" s="78"/>
      <c r="G50" s="37"/>
      <c r="I50" s="31">
        <v>47</v>
      </c>
      <c r="J50" s="32">
        <f>'Seznam družstev'!B141</f>
        <v>0</v>
      </c>
      <c r="K50" s="33" t="str">
        <f>IF(D284&gt;0,D284,"X")</f>
        <v>X</v>
      </c>
      <c r="L50" s="34">
        <f t="shared" si="0"/>
        <v>0</v>
      </c>
      <c r="N50" s="31">
        <v>47</v>
      </c>
      <c r="O50" s="32">
        <f>VLOOKUP(N50,'Seznam družstev'!$C$2:$D$183,2,FALSE)</f>
        <v>0</v>
      </c>
      <c r="P50" s="83" t="str">
        <f t="shared" si="1"/>
        <v>X</v>
      </c>
      <c r="Q50" s="34">
        <f t="shared" si="2"/>
        <v>0</v>
      </c>
    </row>
    <row r="51" spans="6:17" ht="12.75">
      <c r="F51" s="19"/>
      <c r="I51" s="31">
        <v>48</v>
      </c>
      <c r="J51" s="32">
        <f>'Seznam družstev'!B144</f>
        <v>0</v>
      </c>
      <c r="K51" s="33" t="str">
        <f>IF(D290&gt;0,D290,"X")</f>
        <v>X</v>
      </c>
      <c r="L51" s="34">
        <f t="shared" si="0"/>
        <v>0</v>
      </c>
      <c r="N51" s="31">
        <v>48</v>
      </c>
      <c r="O51" s="32">
        <f>VLOOKUP(N51,'Seznam družstev'!$C$2:$D$183,2,FALSE)</f>
        <v>0</v>
      </c>
      <c r="P51" s="83" t="str">
        <f t="shared" si="1"/>
        <v>X</v>
      </c>
      <c r="Q51" s="34">
        <f t="shared" si="2"/>
        <v>0</v>
      </c>
    </row>
    <row r="52" spans="2:17" ht="12.75">
      <c r="B52" s="17" t="s">
        <v>27</v>
      </c>
      <c r="C52" s="17" t="str">
        <f>'Seznam družstev'!B27</f>
        <v>Karlovy Vary A</v>
      </c>
      <c r="D52" s="16" t="s">
        <v>94</v>
      </c>
      <c r="G52" s="16" t="s">
        <v>3</v>
      </c>
      <c r="I52" s="31">
        <v>49</v>
      </c>
      <c r="J52" s="32">
        <f>'Seznam družstev'!B147</f>
        <v>0</v>
      </c>
      <c r="K52" s="33" t="str">
        <f>IF(D296&gt;0,D296,"X")</f>
        <v>X</v>
      </c>
      <c r="L52" s="34">
        <f t="shared" si="0"/>
        <v>0</v>
      </c>
      <c r="N52" s="31">
        <v>49</v>
      </c>
      <c r="O52" s="32">
        <f>VLOOKUP(N52,'Seznam družstev'!$C$2:$D$183,2,FALSE)</f>
        <v>0</v>
      </c>
      <c r="P52" s="83" t="str">
        <f t="shared" si="1"/>
        <v>X</v>
      </c>
      <c r="Q52" s="34">
        <f t="shared" si="2"/>
        <v>0</v>
      </c>
    </row>
    <row r="53" spans="1:17" ht="12.75">
      <c r="A53" s="19">
        <v>25</v>
      </c>
      <c r="B53" s="17" t="str">
        <f>VLOOKUP(A53,'Seznam družstev'!$C$2:$D$183,2,FALSE)</f>
        <v>Tesaš Lukáš</v>
      </c>
      <c r="C53" s="18" t="s">
        <v>0</v>
      </c>
      <c r="D53" s="29">
        <v>0.0008391203703703703</v>
      </c>
      <c r="E53" s="29"/>
      <c r="F53" s="19">
        <f>A53</f>
        <v>25</v>
      </c>
      <c r="G53" s="30">
        <f>IF(E53="DISK","DISK",D53)</f>
        <v>0.0008391203703703703</v>
      </c>
      <c r="I53" s="31">
        <v>50</v>
      </c>
      <c r="J53" s="32">
        <f>'Seznam družstev'!B150</f>
        <v>0</v>
      </c>
      <c r="K53" s="33" t="str">
        <f>IF(D302&gt;0,D302,"X")</f>
        <v>X</v>
      </c>
      <c r="L53" s="34">
        <f t="shared" si="0"/>
        <v>0</v>
      </c>
      <c r="N53" s="31">
        <v>50</v>
      </c>
      <c r="O53" s="32">
        <f>VLOOKUP(N53,'Seznam družstev'!$C$2:$D$183,2,FALSE)</f>
        <v>0</v>
      </c>
      <c r="P53" s="83" t="str">
        <f t="shared" si="1"/>
        <v>X</v>
      </c>
      <c r="Q53" s="34">
        <f t="shared" si="2"/>
        <v>0</v>
      </c>
    </row>
    <row r="54" spans="1:17" ht="12.75">
      <c r="A54" s="19">
        <v>27</v>
      </c>
      <c r="B54" s="17" t="str">
        <f>VLOOKUP(A54,'Seznam družstev'!$C$2:$D$183,2,FALSE)</f>
        <v>Tesař Vojtěch</v>
      </c>
      <c r="C54" s="18" t="s">
        <v>1</v>
      </c>
      <c r="D54" s="29">
        <v>0.0017280092592592592</v>
      </c>
      <c r="E54" s="29"/>
      <c r="F54" s="19">
        <f>A54</f>
        <v>27</v>
      </c>
      <c r="G54" s="30">
        <f>IF(E54="DISK","DISK",D54-D53)</f>
        <v>0.0008888888888888889</v>
      </c>
      <c r="I54" s="31">
        <v>51</v>
      </c>
      <c r="J54" s="32">
        <f>'Seznam družstev'!B153</f>
        <v>0</v>
      </c>
      <c r="K54" s="33" t="str">
        <f>IF(D308&gt;0,D308,"X")</f>
        <v>X</v>
      </c>
      <c r="L54" s="34">
        <f t="shared" si="0"/>
        <v>0</v>
      </c>
      <c r="N54" s="31">
        <v>51</v>
      </c>
      <c r="O54" s="32">
        <f>VLOOKUP(N54,'Seznam družstev'!$C$2:$D$183,2,FALSE)</f>
        <v>0</v>
      </c>
      <c r="P54" s="83" t="str">
        <f t="shared" si="1"/>
        <v>X</v>
      </c>
      <c r="Q54" s="34">
        <f t="shared" si="2"/>
        <v>0</v>
      </c>
    </row>
    <row r="55" spans="1:17" ht="13.5" thickBot="1">
      <c r="A55" s="19">
        <v>26</v>
      </c>
      <c r="B55" s="17" t="str">
        <f>VLOOKUP(A55,'Seznam družstev'!$C$2:$D$183,2,FALSE)</f>
        <v>Tesař Ondřej</v>
      </c>
      <c r="C55" s="18" t="s">
        <v>140</v>
      </c>
      <c r="D55" s="29">
        <v>0.0026215277777777777</v>
      </c>
      <c r="E55" s="29"/>
      <c r="F55" s="19">
        <f>A55</f>
        <v>26</v>
      </c>
      <c r="G55" s="30">
        <f>IF(E55="DISK","DISK",D55-D54)</f>
        <v>0.0008935185185185185</v>
      </c>
      <c r="I55" s="31">
        <v>52</v>
      </c>
      <c r="J55" s="32">
        <f>'Seznam družstev'!B156</f>
        <v>0</v>
      </c>
      <c r="K55" s="33" t="str">
        <f>IF(D314&gt;0,D314,"X")</f>
        <v>X</v>
      </c>
      <c r="L55" s="34">
        <f t="shared" si="0"/>
        <v>0</v>
      </c>
      <c r="N55" s="31">
        <v>52</v>
      </c>
      <c r="O55" s="32">
        <f>VLOOKUP(N55,'Seznam družstev'!$C$2:$D$183,2,FALSE)</f>
        <v>0</v>
      </c>
      <c r="P55" s="83" t="str">
        <f t="shared" si="1"/>
        <v>X</v>
      </c>
      <c r="Q55" s="34">
        <f t="shared" si="2"/>
        <v>0</v>
      </c>
    </row>
    <row r="56" spans="3:17" ht="13.5" thickBot="1">
      <c r="C56" s="35" t="s">
        <v>2</v>
      </c>
      <c r="D56" s="36">
        <f>IF(OR(E53="DISK",E54="DISK",E55="DISK"),"DISK",D55)</f>
        <v>0.0026215277777777777</v>
      </c>
      <c r="E56" s="37"/>
      <c r="F56" s="78"/>
      <c r="G56" s="37"/>
      <c r="I56" s="31">
        <v>53</v>
      </c>
      <c r="J56" s="32">
        <f>'Seznam družstev'!B159</f>
        <v>0</v>
      </c>
      <c r="K56" s="33" t="str">
        <f>IF(D320&gt;0,D320,"X")</f>
        <v>X</v>
      </c>
      <c r="L56" s="34">
        <f t="shared" si="0"/>
        <v>0</v>
      </c>
      <c r="N56" s="31">
        <v>53</v>
      </c>
      <c r="O56" s="32">
        <f>VLOOKUP(N56,'Seznam družstev'!$C$2:$D$183,2,FALSE)</f>
        <v>0</v>
      </c>
      <c r="P56" s="83" t="str">
        <f t="shared" si="1"/>
        <v>X</v>
      </c>
      <c r="Q56" s="34">
        <f t="shared" si="2"/>
        <v>0</v>
      </c>
    </row>
    <row r="57" spans="6:17" ht="12.75">
      <c r="F57" s="19"/>
      <c r="I57" s="31">
        <v>54</v>
      </c>
      <c r="J57" s="32">
        <f>'Seznam družstev'!B162</f>
        <v>0</v>
      </c>
      <c r="K57" s="33" t="str">
        <f>IF(D326&gt;0,D326,"X")</f>
        <v>X</v>
      </c>
      <c r="L57" s="34">
        <f t="shared" si="0"/>
        <v>0</v>
      </c>
      <c r="N57" s="31">
        <v>54</v>
      </c>
      <c r="O57" s="32">
        <f>VLOOKUP(N57,'Seznam družstev'!$C$2:$D$183,2,FALSE)</f>
        <v>0</v>
      </c>
      <c r="P57" s="83" t="str">
        <f t="shared" si="1"/>
        <v>X</v>
      </c>
      <c r="Q57" s="34">
        <f t="shared" si="2"/>
        <v>0</v>
      </c>
    </row>
    <row r="58" spans="2:17" ht="12.75">
      <c r="B58" s="17" t="s">
        <v>28</v>
      </c>
      <c r="C58" s="17" t="str">
        <f>'Seznam družstev'!B30</f>
        <v>Karlovy Vary B</v>
      </c>
      <c r="D58" s="16" t="s">
        <v>94</v>
      </c>
      <c r="G58" s="16" t="s">
        <v>3</v>
      </c>
      <c r="I58" s="31">
        <v>55</v>
      </c>
      <c r="J58" s="32">
        <f>'Seznam družstev'!B165</f>
        <v>0</v>
      </c>
      <c r="K58" s="33" t="str">
        <f>IF(D332&gt;0,D332,"X")</f>
        <v>X</v>
      </c>
      <c r="L58" s="34">
        <f t="shared" si="0"/>
        <v>0</v>
      </c>
      <c r="N58" s="31">
        <v>55</v>
      </c>
      <c r="O58" s="32">
        <f>VLOOKUP(N58,'Seznam družstev'!$C$2:$D$183,2,FALSE)</f>
        <v>0</v>
      </c>
      <c r="P58" s="83" t="str">
        <f t="shared" si="1"/>
        <v>X</v>
      </c>
      <c r="Q58" s="34">
        <f t="shared" si="2"/>
        <v>0</v>
      </c>
    </row>
    <row r="59" spans="1:17" ht="12.75">
      <c r="A59" s="19">
        <v>28</v>
      </c>
      <c r="B59" s="17" t="str">
        <f>VLOOKUP(A59,'Seznam družstev'!$C$2:$D$183,2,FALSE)</f>
        <v>Schmid Martin</v>
      </c>
      <c r="C59" s="18" t="s">
        <v>0</v>
      </c>
      <c r="D59" s="29">
        <v>0.001219675925925926</v>
      </c>
      <c r="E59" s="29"/>
      <c r="F59" s="19">
        <f>A59</f>
        <v>28</v>
      </c>
      <c r="G59" s="30">
        <f>IF(E59="DISK","DISK",D59)</f>
        <v>0.001219675925925926</v>
      </c>
      <c r="I59" s="31">
        <v>56</v>
      </c>
      <c r="J59" s="32">
        <f>'Seznam družstev'!B168</f>
        <v>0</v>
      </c>
      <c r="K59" s="33" t="str">
        <f>IF(D338&gt;0,D338,"X")</f>
        <v>X</v>
      </c>
      <c r="L59" s="34">
        <f t="shared" si="0"/>
        <v>0</v>
      </c>
      <c r="N59" s="31">
        <v>56</v>
      </c>
      <c r="O59" s="32">
        <f>VLOOKUP(N59,'Seznam družstev'!$C$2:$D$183,2,FALSE)</f>
        <v>0</v>
      </c>
      <c r="P59" s="83" t="str">
        <f t="shared" si="1"/>
        <v>X</v>
      </c>
      <c r="Q59" s="34">
        <f t="shared" si="2"/>
        <v>0</v>
      </c>
    </row>
    <row r="60" spans="1:17" ht="12.75">
      <c r="A60" s="19">
        <v>30</v>
      </c>
      <c r="B60" s="17" t="str">
        <f>VLOOKUP(A60,'Seznam družstev'!$C$2:$D$183,2,FALSE)</f>
        <v>Loufková Adéla</v>
      </c>
      <c r="C60" s="18" t="s">
        <v>1</v>
      </c>
      <c r="D60" s="29">
        <v>0.002435648148148148</v>
      </c>
      <c r="E60" s="29"/>
      <c r="F60" s="19">
        <f>A60</f>
        <v>30</v>
      </c>
      <c r="G60" s="30">
        <f>IF(E60="DISK","DISK",D60-D59)</f>
        <v>0.0012159722222222222</v>
      </c>
      <c r="I60" s="31">
        <v>57</v>
      </c>
      <c r="J60" s="32">
        <f>'Seznam družstev'!B171</f>
        <v>0</v>
      </c>
      <c r="K60" s="33" t="str">
        <f>IF(D344&gt;0,D344,"X")</f>
        <v>X</v>
      </c>
      <c r="L60" s="34">
        <f t="shared" si="0"/>
        <v>0</v>
      </c>
      <c r="N60" s="31">
        <v>57</v>
      </c>
      <c r="O60" s="32">
        <f>VLOOKUP(N60,'Seznam družstev'!$C$2:$D$183,2,FALSE)</f>
        <v>0</v>
      </c>
      <c r="P60" s="83" t="str">
        <f t="shared" si="1"/>
        <v>X</v>
      </c>
      <c r="Q60" s="34">
        <f t="shared" si="2"/>
        <v>0</v>
      </c>
    </row>
    <row r="61" spans="1:17" ht="13.5" thickBot="1">
      <c r="A61" s="19">
        <v>29</v>
      </c>
      <c r="B61" s="17" t="str">
        <f>VLOOKUP(A61,'Seznam družstev'!$C$2:$D$183,2,FALSE)</f>
        <v>Bureš Jan</v>
      </c>
      <c r="C61" s="18" t="s">
        <v>140</v>
      </c>
      <c r="D61" s="29">
        <v>0.0034416666666666662</v>
      </c>
      <c r="E61" s="29"/>
      <c r="F61" s="19">
        <f>A61</f>
        <v>29</v>
      </c>
      <c r="G61" s="30">
        <f>IF(E61="DISK","DISK",D61-D60)</f>
        <v>0.001006018518518518</v>
      </c>
      <c r="I61" s="31">
        <v>58</v>
      </c>
      <c r="J61" s="32">
        <f>'Seznam družstev'!B174</f>
        <v>0</v>
      </c>
      <c r="K61" s="33" t="str">
        <f>IF(D350&gt;0,D350,"X")</f>
        <v>X</v>
      </c>
      <c r="L61" s="34">
        <f t="shared" si="0"/>
        <v>0</v>
      </c>
      <c r="N61" s="31">
        <v>58</v>
      </c>
      <c r="O61" s="32">
        <f>VLOOKUP(N61,'Seznam družstev'!$C$2:$D$183,2,FALSE)</f>
        <v>0</v>
      </c>
      <c r="P61" s="83" t="str">
        <f t="shared" si="1"/>
        <v>X</v>
      </c>
      <c r="Q61" s="34">
        <f t="shared" si="2"/>
        <v>0</v>
      </c>
    </row>
    <row r="62" spans="3:17" ht="13.5" thickBot="1">
      <c r="C62" s="35" t="s">
        <v>2</v>
      </c>
      <c r="D62" s="36">
        <f>IF(OR(E59="DISK",E60="DISK",E61="DISK"),"DISK",D61)</f>
        <v>0.0034416666666666662</v>
      </c>
      <c r="E62" s="37"/>
      <c r="F62" s="78"/>
      <c r="G62" s="37"/>
      <c r="I62" s="31">
        <v>59</v>
      </c>
      <c r="J62" s="32">
        <f>'Seznam družstev'!B177</f>
        <v>0</v>
      </c>
      <c r="K62" s="33" t="str">
        <f>IF(D356&gt;0,D356,"X")</f>
        <v>X</v>
      </c>
      <c r="L62" s="34">
        <f t="shared" si="0"/>
        <v>0</v>
      </c>
      <c r="N62" s="31">
        <v>59</v>
      </c>
      <c r="O62" s="32">
        <f>VLOOKUP(N62,'Seznam družstev'!$C$2:$D$183,2,FALSE)</f>
        <v>0</v>
      </c>
      <c r="P62" s="83" t="str">
        <f t="shared" si="1"/>
        <v>X</v>
      </c>
      <c r="Q62" s="34">
        <f t="shared" si="2"/>
        <v>0</v>
      </c>
    </row>
    <row r="63" spans="6:17" ht="13.5" thickBot="1">
      <c r="F63" s="19"/>
      <c r="I63" s="38">
        <v>60</v>
      </c>
      <c r="J63" s="39">
        <f>'Seznam družstev'!B180</f>
        <v>0</v>
      </c>
      <c r="K63" s="40" t="str">
        <f>IF(D362&gt;0,D362,"X")</f>
        <v>X</v>
      </c>
      <c r="L63" s="41">
        <f t="shared" si="0"/>
        <v>0</v>
      </c>
      <c r="N63" s="31">
        <v>60</v>
      </c>
      <c r="O63" s="32">
        <f>VLOOKUP(N63,'Seznam družstev'!$C$2:$D$183,2,FALSE)</f>
        <v>0</v>
      </c>
      <c r="P63" s="83" t="str">
        <f t="shared" si="1"/>
        <v>X</v>
      </c>
      <c r="Q63" s="34">
        <f t="shared" si="2"/>
        <v>0</v>
      </c>
    </row>
    <row r="64" spans="2:17" ht="12.75">
      <c r="B64" s="17" t="s">
        <v>29</v>
      </c>
      <c r="C64" s="17" t="str">
        <f>'Seznam družstev'!B33</f>
        <v>Blansko A</v>
      </c>
      <c r="D64" s="16" t="s">
        <v>94</v>
      </c>
      <c r="G64" s="16" t="s">
        <v>3</v>
      </c>
      <c r="N64" s="31">
        <v>61</v>
      </c>
      <c r="O64" s="32">
        <f>VLOOKUP(N64,'Seznam družstev'!$C$2:$D$183,2,FALSE)</f>
        <v>0</v>
      </c>
      <c r="P64" s="83" t="str">
        <f t="shared" si="1"/>
        <v>X</v>
      </c>
      <c r="Q64" s="34">
        <f t="shared" si="2"/>
        <v>0</v>
      </c>
    </row>
    <row r="65" spans="1:17" ht="12.75">
      <c r="A65" s="19">
        <v>31</v>
      </c>
      <c r="B65" s="17" t="str">
        <f>VLOOKUP(A65,'Seznam družstev'!$C$2:$D$183,2,FALSE)</f>
        <v>Burian Radek</v>
      </c>
      <c r="C65" s="18" t="s">
        <v>0</v>
      </c>
      <c r="D65" s="29">
        <v>0.0008950231481481482</v>
      </c>
      <c r="E65" s="29"/>
      <c r="F65" s="19">
        <f>A65</f>
        <v>31</v>
      </c>
      <c r="G65" s="30">
        <f>IF(E65="DISK","DISK",D65)</f>
        <v>0.0008950231481481482</v>
      </c>
      <c r="N65" s="31">
        <v>62</v>
      </c>
      <c r="O65" s="32">
        <f>VLOOKUP(N65,'Seznam družstev'!$C$2:$D$183,2,FALSE)</f>
        <v>0</v>
      </c>
      <c r="P65" s="83" t="str">
        <f t="shared" si="1"/>
        <v>X</v>
      </c>
      <c r="Q65" s="34">
        <f t="shared" si="2"/>
        <v>0</v>
      </c>
    </row>
    <row r="66" spans="1:17" ht="12.75">
      <c r="A66" s="19">
        <v>32</v>
      </c>
      <c r="B66" s="17" t="str">
        <f>VLOOKUP(A66,'Seznam družstev'!$C$2:$D$183,2,FALSE)</f>
        <v>Vondrášek Jakub</v>
      </c>
      <c r="C66" s="18" t="s">
        <v>1</v>
      </c>
      <c r="D66" s="29">
        <v>0.0018664351851851854</v>
      </c>
      <c r="E66" s="29"/>
      <c r="F66" s="19">
        <f>A66</f>
        <v>32</v>
      </c>
      <c r="G66" s="30">
        <f>IF(E66="DISK","DISK",D66-D65)</f>
        <v>0.0009714120370370372</v>
      </c>
      <c r="N66" s="31">
        <v>63</v>
      </c>
      <c r="O66" s="32">
        <f>VLOOKUP(N66,'Seznam družstev'!$C$2:$D$183,2,FALSE)</f>
        <v>0</v>
      </c>
      <c r="P66" s="83" t="str">
        <f t="shared" si="1"/>
        <v>X</v>
      </c>
      <c r="Q66" s="34">
        <f t="shared" si="2"/>
        <v>0</v>
      </c>
    </row>
    <row r="67" spans="1:17" ht="13.5" thickBot="1">
      <c r="A67" s="19">
        <v>33</v>
      </c>
      <c r="B67" s="17" t="str">
        <f>VLOOKUP(A67,'Seznam družstev'!$C$2:$D$183,2,FALSE)</f>
        <v>Vondrášek Michal</v>
      </c>
      <c r="C67" s="18" t="s">
        <v>140</v>
      </c>
      <c r="D67" s="29">
        <v>0.0026787037037037035</v>
      </c>
      <c r="E67" s="29"/>
      <c r="F67" s="19">
        <f>A67</f>
        <v>33</v>
      </c>
      <c r="G67" s="30">
        <f>IF(E67="DISK","DISK",D67-D66)</f>
        <v>0.0008122685185185182</v>
      </c>
      <c r="N67" s="31">
        <v>64</v>
      </c>
      <c r="O67" s="32">
        <f>VLOOKUP(N67,'Seznam družstev'!$C$2:$D$183,2,FALSE)</f>
        <v>0</v>
      </c>
      <c r="P67" s="83" t="str">
        <f t="shared" si="1"/>
        <v>X</v>
      </c>
      <c r="Q67" s="34">
        <f t="shared" si="2"/>
        <v>0</v>
      </c>
    </row>
    <row r="68" spans="3:17" ht="13.5" thickBot="1">
      <c r="C68" s="35" t="s">
        <v>2</v>
      </c>
      <c r="D68" s="36">
        <f>IF(OR(E65="DISK",E66="DISK",E67="DISK"),"DISK",D67)</f>
        <v>0.0026787037037037035</v>
      </c>
      <c r="E68" s="37"/>
      <c r="F68" s="78"/>
      <c r="G68" s="37"/>
      <c r="N68" s="31">
        <v>65</v>
      </c>
      <c r="O68" s="32">
        <f>VLOOKUP(N68,'Seznam družstev'!$C$2:$D$183,2,FALSE)</f>
        <v>0</v>
      </c>
      <c r="P68" s="83" t="str">
        <f t="shared" si="1"/>
        <v>X</v>
      </c>
      <c r="Q68" s="34">
        <f t="shared" si="2"/>
        <v>0</v>
      </c>
    </row>
    <row r="69" spans="6:17" ht="12.75">
      <c r="F69" s="19"/>
      <c r="N69" s="31">
        <v>66</v>
      </c>
      <c r="O69" s="32">
        <f>VLOOKUP(N69,'Seznam družstev'!$C$2:$D$183,2,FALSE)</f>
        <v>0</v>
      </c>
      <c r="P69" s="83" t="str">
        <f aca="true" t="shared" si="3" ref="P69:P132">IF(O69&gt;0,VLOOKUP(N69,$F$5:$G$361,2,FALSE),"X")</f>
        <v>X</v>
      </c>
      <c r="Q69" s="34">
        <f aca="true" t="shared" si="4" ref="Q69:Q132">IF(P69="X",,IF(P69="DISK",CEILING(COUNTA($O$4:$O$183)-COUNTIF($O$4:$O$183,"=0")-COUNTIF($P$4:$P$183,"disk")/2,1),RANK(P69,$P$4:$P$183,1)))</f>
        <v>0</v>
      </c>
    </row>
    <row r="70" spans="2:17" ht="12.75">
      <c r="B70" s="17" t="s">
        <v>30</v>
      </c>
      <c r="C70" s="17" t="str">
        <f>'Seznam družstev'!B36</f>
        <v>Blansko B</v>
      </c>
      <c r="D70" s="16" t="s">
        <v>94</v>
      </c>
      <c r="G70" s="16" t="s">
        <v>3</v>
      </c>
      <c r="N70" s="31">
        <v>67</v>
      </c>
      <c r="O70" s="32">
        <f>VLOOKUP(N70,'Seznam družstev'!$C$2:$D$183,2,FALSE)</f>
        <v>0</v>
      </c>
      <c r="P70" s="83" t="str">
        <f t="shared" si="3"/>
        <v>X</v>
      </c>
      <c r="Q70" s="34">
        <f t="shared" si="4"/>
        <v>0</v>
      </c>
    </row>
    <row r="71" spans="1:17" ht="12.75">
      <c r="A71" s="19">
        <v>34</v>
      </c>
      <c r="B71" s="17" t="str">
        <f>VLOOKUP(A71,'Seznam družstev'!$C$2:$D$183,2,FALSE)</f>
        <v>Krikl Tomáš</v>
      </c>
      <c r="C71" s="18" t="s">
        <v>0</v>
      </c>
      <c r="D71" s="29">
        <v>0.0010398148148148148</v>
      </c>
      <c r="E71" s="29"/>
      <c r="F71" s="19">
        <f>A71</f>
        <v>34</v>
      </c>
      <c r="G71" s="30">
        <f>IF(E71="DISK","DISK",D71)</f>
        <v>0.0010398148148148148</v>
      </c>
      <c r="N71" s="31">
        <v>68</v>
      </c>
      <c r="O71" s="32">
        <f>VLOOKUP(N71,'Seznam družstev'!$C$2:$D$183,2,FALSE)</f>
        <v>0</v>
      </c>
      <c r="P71" s="83" t="str">
        <f t="shared" si="3"/>
        <v>X</v>
      </c>
      <c r="Q71" s="34">
        <f t="shared" si="4"/>
        <v>0</v>
      </c>
    </row>
    <row r="72" spans="1:17" ht="12.75">
      <c r="A72" s="19">
        <v>35</v>
      </c>
      <c r="B72" s="17" t="str">
        <f>VLOOKUP(A72,'Seznam družstev'!$C$2:$D$183,2,FALSE)</f>
        <v>Dohnalík Jiří</v>
      </c>
      <c r="C72" s="18" t="s">
        <v>1</v>
      </c>
      <c r="D72" s="29">
        <v>0.0022149305555555555</v>
      </c>
      <c r="E72" s="29"/>
      <c r="F72" s="19">
        <f>A72</f>
        <v>35</v>
      </c>
      <c r="G72" s="30">
        <f>IF(E72="DISK","DISK",D72-D71)</f>
        <v>0.0011751157407407407</v>
      </c>
      <c r="N72" s="31">
        <v>69</v>
      </c>
      <c r="O72" s="32">
        <f>VLOOKUP(N72,'Seznam družstev'!$C$2:$D$183,2,FALSE)</f>
        <v>0</v>
      </c>
      <c r="P72" s="83" t="str">
        <f t="shared" si="3"/>
        <v>X</v>
      </c>
      <c r="Q72" s="34">
        <f t="shared" si="4"/>
        <v>0</v>
      </c>
    </row>
    <row r="73" spans="1:17" ht="13.5" thickBot="1">
      <c r="A73" s="19">
        <v>36</v>
      </c>
      <c r="B73" s="17" t="str">
        <f>VLOOKUP(A73,'Seznam družstev'!$C$2:$D$183,2,FALSE)</f>
        <v>Molek Lukáš</v>
      </c>
      <c r="C73" s="18" t="s">
        <v>140</v>
      </c>
      <c r="D73" s="29">
        <v>0.003156944444444445</v>
      </c>
      <c r="E73" s="29"/>
      <c r="F73" s="19">
        <f>A73</f>
        <v>36</v>
      </c>
      <c r="G73" s="30">
        <f>IF(E73="DISK","DISK",D73-D72)</f>
        <v>0.0009420138888888894</v>
      </c>
      <c r="N73" s="31">
        <v>70</v>
      </c>
      <c r="O73" s="32">
        <f>VLOOKUP(N73,'Seznam družstev'!$C$2:$D$183,2,FALSE)</f>
        <v>0</v>
      </c>
      <c r="P73" s="83" t="str">
        <f t="shared" si="3"/>
        <v>X</v>
      </c>
      <c r="Q73" s="34">
        <f t="shared" si="4"/>
        <v>0</v>
      </c>
    </row>
    <row r="74" spans="3:17" ht="13.5" thickBot="1">
      <c r="C74" s="35" t="s">
        <v>2</v>
      </c>
      <c r="D74" s="36">
        <f>IF(OR(E71="DISK",E72="DISK",E73="DISK"),"DISK",D73)</f>
        <v>0.003156944444444445</v>
      </c>
      <c r="E74" s="37"/>
      <c r="F74" s="78"/>
      <c r="G74" s="37"/>
      <c r="N74" s="31">
        <v>71</v>
      </c>
      <c r="O74" s="32">
        <f>VLOOKUP(N74,'Seznam družstev'!$C$2:$D$183,2,FALSE)</f>
        <v>0</v>
      </c>
      <c r="P74" s="83" t="str">
        <f t="shared" si="3"/>
        <v>X</v>
      </c>
      <c r="Q74" s="34">
        <f t="shared" si="4"/>
        <v>0</v>
      </c>
    </row>
    <row r="75" spans="6:17" ht="12.75">
      <c r="F75" s="19"/>
      <c r="N75" s="31">
        <v>72</v>
      </c>
      <c r="O75" s="32">
        <f>VLOOKUP(N75,'Seznam družstev'!$C$2:$D$183,2,FALSE)</f>
        <v>0</v>
      </c>
      <c r="P75" s="83" t="str">
        <f t="shared" si="3"/>
        <v>X</v>
      </c>
      <c r="Q75" s="34">
        <f t="shared" si="4"/>
        <v>0</v>
      </c>
    </row>
    <row r="76" spans="2:17" ht="12.75">
      <c r="B76" s="17" t="s">
        <v>31</v>
      </c>
      <c r="C76" s="17" t="str">
        <f>'Seznam družstev'!B39</f>
        <v>Blansko C</v>
      </c>
      <c r="D76" s="16" t="s">
        <v>94</v>
      </c>
      <c r="G76" s="16" t="s">
        <v>3</v>
      </c>
      <c r="N76" s="31">
        <v>73</v>
      </c>
      <c r="O76" s="32">
        <f>VLOOKUP(N76,'Seznam družstev'!$C$2:$D$183,2,FALSE)</f>
        <v>0</v>
      </c>
      <c r="P76" s="83" t="str">
        <f t="shared" si="3"/>
        <v>X</v>
      </c>
      <c r="Q76" s="34">
        <f t="shared" si="4"/>
        <v>0</v>
      </c>
    </row>
    <row r="77" spans="1:17" ht="12.75">
      <c r="A77" s="19">
        <v>37</v>
      </c>
      <c r="B77" s="17" t="str">
        <f>VLOOKUP(A77,'Seznam družstev'!$C$2:$D$183,2,FALSE)</f>
        <v>Pernica Martin</v>
      </c>
      <c r="C77" s="18" t="s">
        <v>0</v>
      </c>
      <c r="D77" s="29">
        <v>0.0010590277777777777</v>
      </c>
      <c r="E77" s="29"/>
      <c r="F77" s="19">
        <f>A77</f>
        <v>37</v>
      </c>
      <c r="G77" s="30">
        <f>IF(E77="DISK","DISK",D77)</f>
        <v>0.0010590277777777777</v>
      </c>
      <c r="N77" s="31">
        <v>74</v>
      </c>
      <c r="O77" s="32">
        <f>VLOOKUP(N77,'Seznam družstev'!$C$2:$D$183,2,FALSE)</f>
        <v>0</v>
      </c>
      <c r="P77" s="83" t="str">
        <f t="shared" si="3"/>
        <v>X</v>
      </c>
      <c r="Q77" s="34">
        <f t="shared" si="4"/>
        <v>0</v>
      </c>
    </row>
    <row r="78" spans="1:17" ht="12.75">
      <c r="A78" s="19">
        <v>38</v>
      </c>
      <c r="B78" s="17" t="str">
        <f>VLOOKUP(A78,'Seznam družstev'!$C$2:$D$183,2,FALSE)</f>
        <v>Fojt Daniel</v>
      </c>
      <c r="C78" s="18" t="s">
        <v>1</v>
      </c>
      <c r="D78" s="29">
        <v>0.0020793981481481484</v>
      </c>
      <c r="E78" s="29"/>
      <c r="F78" s="19">
        <f>A78</f>
        <v>38</v>
      </c>
      <c r="G78" s="30">
        <f>IF(E78="DISK","DISK",D78-D77)</f>
        <v>0.0010203703703703707</v>
      </c>
      <c r="N78" s="31">
        <v>75</v>
      </c>
      <c r="O78" s="32">
        <f>VLOOKUP(N78,'Seznam družstev'!$C$2:$D$183,2,FALSE)</f>
        <v>0</v>
      </c>
      <c r="P78" s="83" t="str">
        <f t="shared" si="3"/>
        <v>X</v>
      </c>
      <c r="Q78" s="34">
        <f t="shared" si="4"/>
        <v>0</v>
      </c>
    </row>
    <row r="79" spans="1:17" ht="13.5" thickBot="1">
      <c r="A79" s="19">
        <v>39</v>
      </c>
      <c r="B79" s="17" t="str">
        <f>VLOOKUP(A79,'Seznam družstev'!$C$2:$D$183,2,FALSE)</f>
        <v>Henzel Stanislav</v>
      </c>
      <c r="C79" s="18" t="s">
        <v>140</v>
      </c>
      <c r="D79" s="29">
        <v>0.003260648148148148</v>
      </c>
      <c r="E79" s="29"/>
      <c r="F79" s="19">
        <f>A79</f>
        <v>39</v>
      </c>
      <c r="G79" s="30">
        <f>IF(E79="DISK","DISK",D79-D78)</f>
        <v>0.0011812499999999996</v>
      </c>
      <c r="N79" s="31">
        <v>76</v>
      </c>
      <c r="O79" s="32">
        <f>VLOOKUP(N79,'Seznam družstev'!$C$2:$D$183,2,FALSE)</f>
        <v>0</v>
      </c>
      <c r="P79" s="83" t="str">
        <f t="shared" si="3"/>
        <v>X</v>
      </c>
      <c r="Q79" s="34">
        <f t="shared" si="4"/>
        <v>0</v>
      </c>
    </row>
    <row r="80" spans="3:17" ht="13.5" thickBot="1">
      <c r="C80" s="35" t="s">
        <v>2</v>
      </c>
      <c r="D80" s="36">
        <f>IF(OR(E77="DISK",E78="DISK",E79="DISK"),"DISK",D79)</f>
        <v>0.003260648148148148</v>
      </c>
      <c r="E80" s="37"/>
      <c r="F80" s="78"/>
      <c r="G80" s="37"/>
      <c r="N80" s="31">
        <v>77</v>
      </c>
      <c r="O80" s="32">
        <f>VLOOKUP(N80,'Seznam družstev'!$C$2:$D$183,2,FALSE)</f>
        <v>0</v>
      </c>
      <c r="P80" s="83" t="str">
        <f t="shared" si="3"/>
        <v>X</v>
      </c>
      <c r="Q80" s="34">
        <f t="shared" si="4"/>
        <v>0</v>
      </c>
    </row>
    <row r="81" spans="6:17" ht="12.75">
      <c r="F81" s="19"/>
      <c r="N81" s="31">
        <v>78</v>
      </c>
      <c r="O81" s="32">
        <f>VLOOKUP(N81,'Seznam družstev'!$C$2:$D$183,2,FALSE)</f>
        <v>0</v>
      </c>
      <c r="P81" s="83" t="str">
        <f t="shared" si="3"/>
        <v>X</v>
      </c>
      <c r="Q81" s="34">
        <f t="shared" si="4"/>
        <v>0</v>
      </c>
    </row>
    <row r="82" spans="2:17" ht="12.75">
      <c r="B82" s="17" t="s">
        <v>32</v>
      </c>
      <c r="C82" s="17">
        <f>'Seznam družstev'!B42</f>
        <v>0</v>
      </c>
      <c r="D82" s="16" t="s">
        <v>94</v>
      </c>
      <c r="G82" s="16" t="s">
        <v>3</v>
      </c>
      <c r="N82" s="31">
        <v>79</v>
      </c>
      <c r="O82" s="32">
        <f>VLOOKUP(N82,'Seznam družstev'!$C$2:$D$183,2,FALSE)</f>
        <v>0</v>
      </c>
      <c r="P82" s="83" t="str">
        <f t="shared" si="3"/>
        <v>X</v>
      </c>
      <c r="Q82" s="34">
        <f t="shared" si="4"/>
        <v>0</v>
      </c>
    </row>
    <row r="83" spans="1:17" ht="12.75">
      <c r="A83" s="19" t="s">
        <v>149</v>
      </c>
      <c r="B83" s="17" t="str">
        <f>VLOOKUP(A83,'Seznam družstev'!$C$2:$D$183,2,FALSE)</f>
        <v>x</v>
      </c>
      <c r="C83" s="18" t="s">
        <v>0</v>
      </c>
      <c r="D83" s="29"/>
      <c r="E83" s="29"/>
      <c r="F83" s="19" t="str">
        <f>A83</f>
        <v>x</v>
      </c>
      <c r="G83" s="30">
        <f>IF(E83="DISK","DISK",D83)</f>
        <v>0</v>
      </c>
      <c r="N83" s="31">
        <v>80</v>
      </c>
      <c r="O83" s="32">
        <f>VLOOKUP(N83,'Seznam družstev'!$C$2:$D$183,2,FALSE)</f>
        <v>0</v>
      </c>
      <c r="P83" s="83" t="str">
        <f t="shared" si="3"/>
        <v>X</v>
      </c>
      <c r="Q83" s="34">
        <f t="shared" si="4"/>
        <v>0</v>
      </c>
    </row>
    <row r="84" spans="1:17" ht="12.75">
      <c r="A84" s="19" t="s">
        <v>149</v>
      </c>
      <c r="B84" s="17" t="str">
        <f>VLOOKUP(A84,'Seznam družstev'!$C$2:$D$183,2,FALSE)</f>
        <v>x</v>
      </c>
      <c r="C84" s="18" t="s">
        <v>1</v>
      </c>
      <c r="D84" s="29"/>
      <c r="E84" s="29"/>
      <c r="F84" s="19" t="str">
        <f>A84</f>
        <v>x</v>
      </c>
      <c r="G84" s="30">
        <f>IF(E84="DISK","DISK",D84-D83)</f>
        <v>0</v>
      </c>
      <c r="N84" s="31">
        <v>81</v>
      </c>
      <c r="O84" s="32">
        <f>VLOOKUP(N84,'Seznam družstev'!$C$2:$D$183,2,FALSE)</f>
        <v>0</v>
      </c>
      <c r="P84" s="83" t="str">
        <f t="shared" si="3"/>
        <v>X</v>
      </c>
      <c r="Q84" s="34">
        <f t="shared" si="4"/>
        <v>0</v>
      </c>
    </row>
    <row r="85" spans="1:17" ht="13.5" thickBot="1">
      <c r="A85" s="19" t="s">
        <v>149</v>
      </c>
      <c r="B85" s="17" t="str">
        <f>VLOOKUP(A85,'Seznam družstev'!$C$2:$D$183,2,FALSE)</f>
        <v>x</v>
      </c>
      <c r="C85" s="18" t="s">
        <v>140</v>
      </c>
      <c r="D85" s="29"/>
      <c r="E85" s="29"/>
      <c r="F85" s="19" t="str">
        <f>A85</f>
        <v>x</v>
      </c>
      <c r="G85" s="30">
        <f>IF(E85="DISK","DISK",D85-D84)</f>
        <v>0</v>
      </c>
      <c r="N85" s="31">
        <v>82</v>
      </c>
      <c r="O85" s="32">
        <f>VLOOKUP(N85,'Seznam družstev'!$C$2:$D$183,2,FALSE)</f>
        <v>0</v>
      </c>
      <c r="P85" s="83" t="str">
        <f t="shared" si="3"/>
        <v>X</v>
      </c>
      <c r="Q85" s="34">
        <f t="shared" si="4"/>
        <v>0</v>
      </c>
    </row>
    <row r="86" spans="3:17" ht="13.5" thickBot="1">
      <c r="C86" s="35" t="s">
        <v>2</v>
      </c>
      <c r="D86" s="36">
        <f>IF(OR(E83="DISK",E84="DISK",E85="DISK"),"DISK",D85)</f>
        <v>0</v>
      </c>
      <c r="E86" s="37"/>
      <c r="F86" s="78"/>
      <c r="G86" s="37"/>
      <c r="N86" s="31">
        <v>83</v>
      </c>
      <c r="O86" s="32">
        <f>VLOOKUP(N86,'Seznam družstev'!$C$2:$D$183,2,FALSE)</f>
        <v>0</v>
      </c>
      <c r="P86" s="83" t="str">
        <f t="shared" si="3"/>
        <v>X</v>
      </c>
      <c r="Q86" s="34">
        <f t="shared" si="4"/>
        <v>0</v>
      </c>
    </row>
    <row r="87" spans="6:17" ht="12.75">
      <c r="F87" s="19"/>
      <c r="N87" s="31">
        <v>84</v>
      </c>
      <c r="O87" s="32">
        <f>VLOOKUP(N87,'Seznam družstev'!$C$2:$D$183,2,FALSE)</f>
        <v>0</v>
      </c>
      <c r="P87" s="83" t="str">
        <f t="shared" si="3"/>
        <v>X</v>
      </c>
      <c r="Q87" s="34">
        <f t="shared" si="4"/>
        <v>0</v>
      </c>
    </row>
    <row r="88" spans="2:17" ht="12.75">
      <c r="B88" s="17" t="s">
        <v>33</v>
      </c>
      <c r="C88" s="17">
        <f>'Seznam družstev'!B45</f>
        <v>0</v>
      </c>
      <c r="D88" s="16" t="s">
        <v>94</v>
      </c>
      <c r="G88" s="16" t="s">
        <v>3</v>
      </c>
      <c r="N88" s="31">
        <v>85</v>
      </c>
      <c r="O88" s="32">
        <f>VLOOKUP(N88,'Seznam družstev'!$C$2:$D$183,2,FALSE)</f>
        <v>0</v>
      </c>
      <c r="P88" s="83" t="str">
        <f t="shared" si="3"/>
        <v>X</v>
      </c>
      <c r="Q88" s="34">
        <f t="shared" si="4"/>
        <v>0</v>
      </c>
    </row>
    <row r="89" spans="1:17" ht="12.75">
      <c r="A89" s="19" t="s">
        <v>149</v>
      </c>
      <c r="B89" s="17" t="str">
        <f>VLOOKUP(A89,'Seznam družstev'!$C$2:$D$183,2,FALSE)</f>
        <v>x</v>
      </c>
      <c r="C89" s="18" t="s">
        <v>0</v>
      </c>
      <c r="D89" s="29"/>
      <c r="E89" s="29"/>
      <c r="F89" s="19" t="str">
        <f>A89</f>
        <v>x</v>
      </c>
      <c r="G89" s="30">
        <f>IF(E89="DISK","DISK",D89)</f>
        <v>0</v>
      </c>
      <c r="N89" s="31">
        <v>86</v>
      </c>
      <c r="O89" s="32">
        <f>VLOOKUP(N89,'Seznam družstev'!$C$2:$D$183,2,FALSE)</f>
        <v>0</v>
      </c>
      <c r="P89" s="83" t="str">
        <f t="shared" si="3"/>
        <v>X</v>
      </c>
      <c r="Q89" s="34">
        <f t="shared" si="4"/>
        <v>0</v>
      </c>
    </row>
    <row r="90" spans="1:17" ht="12.75">
      <c r="A90" s="19" t="s">
        <v>149</v>
      </c>
      <c r="B90" s="17" t="str">
        <f>VLOOKUP(A90,'Seznam družstev'!$C$2:$D$183,2,FALSE)</f>
        <v>x</v>
      </c>
      <c r="C90" s="18" t="s">
        <v>1</v>
      </c>
      <c r="D90" s="29"/>
      <c r="E90" s="29"/>
      <c r="F90" s="19" t="str">
        <f>A90</f>
        <v>x</v>
      </c>
      <c r="G90" s="30">
        <f>IF(E90="DISK","DISK",D90-D89)</f>
        <v>0</v>
      </c>
      <c r="N90" s="31">
        <v>87</v>
      </c>
      <c r="O90" s="32">
        <f>VLOOKUP(N90,'Seznam družstev'!$C$2:$D$183,2,FALSE)</f>
        <v>0</v>
      </c>
      <c r="P90" s="83" t="str">
        <f t="shared" si="3"/>
        <v>X</v>
      </c>
      <c r="Q90" s="34">
        <f t="shared" si="4"/>
        <v>0</v>
      </c>
    </row>
    <row r="91" spans="1:17" ht="13.5" thickBot="1">
      <c r="A91" s="19" t="s">
        <v>149</v>
      </c>
      <c r="B91" s="17" t="str">
        <f>VLOOKUP(A91,'Seznam družstev'!$C$2:$D$183,2,FALSE)</f>
        <v>x</v>
      </c>
      <c r="C91" s="18" t="s">
        <v>140</v>
      </c>
      <c r="D91" s="29"/>
      <c r="E91" s="29"/>
      <c r="F91" s="19" t="str">
        <f>A91</f>
        <v>x</v>
      </c>
      <c r="G91" s="30">
        <f>IF(E91="DISK","DISK",D91-D90)</f>
        <v>0</v>
      </c>
      <c r="N91" s="31">
        <v>88</v>
      </c>
      <c r="O91" s="32">
        <f>VLOOKUP(N91,'Seznam družstev'!$C$2:$D$183,2,FALSE)</f>
        <v>0</v>
      </c>
      <c r="P91" s="83" t="str">
        <f t="shared" si="3"/>
        <v>X</v>
      </c>
      <c r="Q91" s="34">
        <f t="shared" si="4"/>
        <v>0</v>
      </c>
    </row>
    <row r="92" spans="3:17" ht="13.5" thickBot="1">
      <c r="C92" s="35" t="s">
        <v>2</v>
      </c>
      <c r="D92" s="36">
        <f>IF(OR(E89="DISK",E90="DISK",E91="DISK"),"DISK",D91)</f>
        <v>0</v>
      </c>
      <c r="E92" s="37"/>
      <c r="F92" s="78"/>
      <c r="G92" s="37"/>
      <c r="N92" s="31">
        <v>89</v>
      </c>
      <c r="O92" s="32">
        <f>VLOOKUP(N92,'Seznam družstev'!$C$2:$D$183,2,FALSE)</f>
        <v>0</v>
      </c>
      <c r="P92" s="83" t="str">
        <f t="shared" si="3"/>
        <v>X</v>
      </c>
      <c r="Q92" s="34">
        <f t="shared" si="4"/>
        <v>0</v>
      </c>
    </row>
    <row r="93" spans="6:17" ht="12.75">
      <c r="F93" s="19"/>
      <c r="N93" s="31">
        <v>90</v>
      </c>
      <c r="O93" s="32">
        <f>VLOOKUP(N93,'Seznam družstev'!$C$2:$D$183,2,FALSE)</f>
        <v>0</v>
      </c>
      <c r="P93" s="83" t="str">
        <f t="shared" si="3"/>
        <v>X</v>
      </c>
      <c r="Q93" s="34">
        <f t="shared" si="4"/>
        <v>0</v>
      </c>
    </row>
    <row r="94" spans="2:17" ht="12.75">
      <c r="B94" s="17" t="s">
        <v>95</v>
      </c>
      <c r="C94" s="17">
        <f>'Seznam družstev'!B48</f>
        <v>0</v>
      </c>
      <c r="D94" s="16" t="s">
        <v>94</v>
      </c>
      <c r="G94" s="16" t="s">
        <v>3</v>
      </c>
      <c r="N94" s="31">
        <v>91</v>
      </c>
      <c r="O94" s="32">
        <f>VLOOKUP(N94,'Seznam družstev'!$C$2:$D$183,2,FALSE)</f>
        <v>0</v>
      </c>
      <c r="P94" s="83" t="str">
        <f t="shared" si="3"/>
        <v>X</v>
      </c>
      <c r="Q94" s="34">
        <f t="shared" si="4"/>
        <v>0</v>
      </c>
    </row>
    <row r="95" spans="1:17" ht="12.75">
      <c r="A95" s="19" t="s">
        <v>149</v>
      </c>
      <c r="B95" s="17" t="str">
        <f>VLOOKUP(A95,'Seznam družstev'!$C$2:$D$183,2,FALSE)</f>
        <v>x</v>
      </c>
      <c r="C95" s="18" t="s">
        <v>0</v>
      </c>
      <c r="D95" s="29"/>
      <c r="E95" s="29"/>
      <c r="F95" s="19" t="str">
        <f>A95</f>
        <v>x</v>
      </c>
      <c r="G95" s="30">
        <f>IF(E95="DISK","DISK",D95)</f>
        <v>0</v>
      </c>
      <c r="N95" s="31">
        <v>92</v>
      </c>
      <c r="O95" s="32">
        <f>VLOOKUP(N95,'Seznam družstev'!$C$2:$D$183,2,FALSE)</f>
        <v>0</v>
      </c>
      <c r="P95" s="83" t="str">
        <f t="shared" si="3"/>
        <v>X</v>
      </c>
      <c r="Q95" s="34">
        <f t="shared" si="4"/>
        <v>0</v>
      </c>
    </row>
    <row r="96" spans="1:17" ht="12.75">
      <c r="A96" s="19" t="s">
        <v>149</v>
      </c>
      <c r="B96" s="17" t="str">
        <f>VLOOKUP(A96,'Seznam družstev'!$C$2:$D$183,2,FALSE)</f>
        <v>x</v>
      </c>
      <c r="C96" s="18" t="s">
        <v>1</v>
      </c>
      <c r="D96" s="29"/>
      <c r="E96" s="29"/>
      <c r="F96" s="19" t="str">
        <f>A96</f>
        <v>x</v>
      </c>
      <c r="G96" s="30">
        <f>IF(E96="DISK","DISK",D96-D95)</f>
        <v>0</v>
      </c>
      <c r="N96" s="31">
        <v>93</v>
      </c>
      <c r="O96" s="32">
        <f>VLOOKUP(N96,'Seznam družstev'!$C$2:$D$183,2,FALSE)</f>
        <v>0</v>
      </c>
      <c r="P96" s="83" t="str">
        <f t="shared" si="3"/>
        <v>X</v>
      </c>
      <c r="Q96" s="34">
        <f t="shared" si="4"/>
        <v>0</v>
      </c>
    </row>
    <row r="97" spans="1:17" ht="13.5" thickBot="1">
      <c r="A97" s="19" t="s">
        <v>149</v>
      </c>
      <c r="B97" s="17" t="str">
        <f>VLOOKUP(A97,'Seznam družstev'!$C$2:$D$183,2,FALSE)</f>
        <v>x</v>
      </c>
      <c r="C97" s="18" t="s">
        <v>140</v>
      </c>
      <c r="D97" s="29"/>
      <c r="E97" s="29"/>
      <c r="F97" s="19" t="str">
        <f>A97</f>
        <v>x</v>
      </c>
      <c r="G97" s="30">
        <f>IF(E97="DISK","DISK",D97-D96)</f>
        <v>0</v>
      </c>
      <c r="N97" s="31">
        <v>94</v>
      </c>
      <c r="O97" s="32">
        <f>VLOOKUP(N97,'Seznam družstev'!$C$2:$D$183,2,FALSE)</f>
        <v>0</v>
      </c>
      <c r="P97" s="83" t="str">
        <f t="shared" si="3"/>
        <v>X</v>
      </c>
      <c r="Q97" s="34">
        <f t="shared" si="4"/>
        <v>0</v>
      </c>
    </row>
    <row r="98" spans="3:17" ht="13.5" thickBot="1">
      <c r="C98" s="35" t="s">
        <v>2</v>
      </c>
      <c r="D98" s="36">
        <f>IF(OR(E95="DISK",E96="DISK",E97="DISK"),"DISK",D97)</f>
        <v>0</v>
      </c>
      <c r="E98" s="37"/>
      <c r="F98" s="78"/>
      <c r="G98" s="37"/>
      <c r="N98" s="31">
        <v>95</v>
      </c>
      <c r="O98" s="32">
        <f>VLOOKUP(N98,'Seznam družstev'!$C$2:$D$183,2,FALSE)</f>
        <v>0</v>
      </c>
      <c r="P98" s="83" t="str">
        <f t="shared" si="3"/>
        <v>X</v>
      </c>
      <c r="Q98" s="34">
        <f t="shared" si="4"/>
        <v>0</v>
      </c>
    </row>
    <row r="99" spans="6:17" ht="12.75">
      <c r="F99" s="19"/>
      <c r="N99" s="31">
        <v>96</v>
      </c>
      <c r="O99" s="32">
        <f>VLOOKUP(N99,'Seznam družstev'!$C$2:$D$183,2,FALSE)</f>
        <v>0</v>
      </c>
      <c r="P99" s="83" t="str">
        <f t="shared" si="3"/>
        <v>X</v>
      </c>
      <c r="Q99" s="34">
        <f t="shared" si="4"/>
        <v>0</v>
      </c>
    </row>
    <row r="100" spans="2:17" ht="12.75">
      <c r="B100" s="17" t="s">
        <v>96</v>
      </c>
      <c r="C100" s="17">
        <f>'Seznam družstev'!B51</f>
        <v>0</v>
      </c>
      <c r="D100" s="16" t="s">
        <v>94</v>
      </c>
      <c r="G100" s="16" t="s">
        <v>3</v>
      </c>
      <c r="N100" s="31">
        <v>97</v>
      </c>
      <c r="O100" s="32">
        <f>VLOOKUP(N100,'Seznam družstev'!$C$2:$D$183,2,FALSE)</f>
        <v>0</v>
      </c>
      <c r="P100" s="83" t="str">
        <f t="shared" si="3"/>
        <v>X</v>
      </c>
      <c r="Q100" s="34">
        <f t="shared" si="4"/>
        <v>0</v>
      </c>
    </row>
    <row r="101" spans="1:17" ht="12.75">
      <c r="A101" s="19" t="s">
        <v>149</v>
      </c>
      <c r="B101" s="17" t="str">
        <f>VLOOKUP(A101,'Seznam družstev'!$C$2:$D$183,2,FALSE)</f>
        <v>x</v>
      </c>
      <c r="C101" s="18" t="s">
        <v>0</v>
      </c>
      <c r="D101" s="29"/>
      <c r="E101" s="29"/>
      <c r="F101" s="19" t="str">
        <f>A101</f>
        <v>x</v>
      </c>
      <c r="G101" s="30">
        <f>IF(E101="DISK","DISK",D101)</f>
        <v>0</v>
      </c>
      <c r="N101" s="31">
        <v>98</v>
      </c>
      <c r="O101" s="32">
        <f>VLOOKUP(N101,'Seznam družstev'!$C$2:$D$183,2,FALSE)</f>
        <v>0</v>
      </c>
      <c r="P101" s="83" t="str">
        <f t="shared" si="3"/>
        <v>X</v>
      </c>
      <c r="Q101" s="34">
        <f t="shared" si="4"/>
        <v>0</v>
      </c>
    </row>
    <row r="102" spans="1:17" ht="12.75">
      <c r="A102" s="19" t="s">
        <v>149</v>
      </c>
      <c r="B102" s="17" t="str">
        <f>VLOOKUP(A102,'Seznam družstev'!$C$2:$D$183,2,FALSE)</f>
        <v>x</v>
      </c>
      <c r="C102" s="18" t="s">
        <v>1</v>
      </c>
      <c r="D102" s="29"/>
      <c r="E102" s="29"/>
      <c r="F102" s="19" t="str">
        <f>A102</f>
        <v>x</v>
      </c>
      <c r="G102" s="30">
        <f>IF(E102="DISK","DISK",D102-D101)</f>
        <v>0</v>
      </c>
      <c r="N102" s="31">
        <v>99</v>
      </c>
      <c r="O102" s="32">
        <f>VLOOKUP(N102,'Seznam družstev'!$C$2:$D$183,2,FALSE)</f>
        <v>0</v>
      </c>
      <c r="P102" s="83" t="str">
        <f t="shared" si="3"/>
        <v>X</v>
      </c>
      <c r="Q102" s="34">
        <f t="shared" si="4"/>
        <v>0</v>
      </c>
    </row>
    <row r="103" spans="1:17" ht="13.5" thickBot="1">
      <c r="A103" s="19" t="s">
        <v>149</v>
      </c>
      <c r="B103" s="17" t="str">
        <f>VLOOKUP(A103,'Seznam družstev'!$C$2:$D$183,2,FALSE)</f>
        <v>x</v>
      </c>
      <c r="C103" s="18" t="s">
        <v>140</v>
      </c>
      <c r="D103" s="29"/>
      <c r="E103" s="29"/>
      <c r="F103" s="19" t="str">
        <f>A103</f>
        <v>x</v>
      </c>
      <c r="G103" s="30">
        <f>IF(E103="DISK","DISK",D103-D102)</f>
        <v>0</v>
      </c>
      <c r="N103" s="31">
        <v>100</v>
      </c>
      <c r="O103" s="32">
        <f>VLOOKUP(N103,'Seznam družstev'!$C$2:$D$183,2,FALSE)</f>
        <v>0</v>
      </c>
      <c r="P103" s="83" t="str">
        <f t="shared" si="3"/>
        <v>X</v>
      </c>
      <c r="Q103" s="34">
        <f t="shared" si="4"/>
        <v>0</v>
      </c>
    </row>
    <row r="104" spans="3:17" ht="13.5" thickBot="1">
      <c r="C104" s="35" t="s">
        <v>2</v>
      </c>
      <c r="D104" s="36">
        <f>IF(OR(E101="DISK",E102="DISK",E103="DISK"),"DISK",D103)</f>
        <v>0</v>
      </c>
      <c r="E104" s="37"/>
      <c r="F104" s="78"/>
      <c r="G104" s="37"/>
      <c r="N104" s="31">
        <v>101</v>
      </c>
      <c r="O104" s="32">
        <f>VLOOKUP(N104,'Seznam družstev'!$C$2:$D$183,2,FALSE)</f>
        <v>0</v>
      </c>
      <c r="P104" s="83" t="str">
        <f t="shared" si="3"/>
        <v>X</v>
      </c>
      <c r="Q104" s="34">
        <f t="shared" si="4"/>
        <v>0</v>
      </c>
    </row>
    <row r="105" spans="6:17" ht="12.75">
      <c r="F105" s="19"/>
      <c r="N105" s="31">
        <v>102</v>
      </c>
      <c r="O105" s="32">
        <f>VLOOKUP(N105,'Seznam družstev'!$C$2:$D$183,2,FALSE)</f>
        <v>0</v>
      </c>
      <c r="P105" s="83" t="str">
        <f t="shared" si="3"/>
        <v>X</v>
      </c>
      <c r="Q105" s="34">
        <f t="shared" si="4"/>
        <v>0</v>
      </c>
    </row>
    <row r="106" spans="2:17" ht="12.75">
      <c r="B106" s="17" t="s">
        <v>97</v>
      </c>
      <c r="C106" s="17">
        <f>'Seznam družstev'!B54</f>
        <v>0</v>
      </c>
      <c r="D106" s="16" t="s">
        <v>94</v>
      </c>
      <c r="G106" s="16" t="s">
        <v>3</v>
      </c>
      <c r="N106" s="31">
        <v>103</v>
      </c>
      <c r="O106" s="32">
        <f>VLOOKUP(N106,'Seznam družstev'!$C$2:$D$183,2,FALSE)</f>
        <v>0</v>
      </c>
      <c r="P106" s="83" t="str">
        <f t="shared" si="3"/>
        <v>X</v>
      </c>
      <c r="Q106" s="34">
        <f t="shared" si="4"/>
        <v>0</v>
      </c>
    </row>
    <row r="107" spans="1:17" ht="12.75">
      <c r="A107" s="19" t="s">
        <v>149</v>
      </c>
      <c r="B107" s="17" t="str">
        <f>VLOOKUP(A107,'Seznam družstev'!$C$2:$D$183,2,FALSE)</f>
        <v>x</v>
      </c>
      <c r="C107" s="18" t="s">
        <v>0</v>
      </c>
      <c r="D107" s="29"/>
      <c r="E107" s="29"/>
      <c r="F107" s="19" t="str">
        <f>A107</f>
        <v>x</v>
      </c>
      <c r="G107" s="30">
        <f>IF(E107="DISK","DISK",D107)</f>
        <v>0</v>
      </c>
      <c r="N107" s="31">
        <v>104</v>
      </c>
      <c r="O107" s="32">
        <f>VLOOKUP(N107,'Seznam družstev'!$C$2:$D$183,2,FALSE)</f>
        <v>0</v>
      </c>
      <c r="P107" s="83" t="str">
        <f t="shared" si="3"/>
        <v>X</v>
      </c>
      <c r="Q107" s="34">
        <f t="shared" si="4"/>
        <v>0</v>
      </c>
    </row>
    <row r="108" spans="1:17" ht="12.75">
      <c r="A108" s="19" t="s">
        <v>149</v>
      </c>
      <c r="B108" s="17" t="str">
        <f>VLOOKUP(A108,'Seznam družstev'!$C$2:$D$183,2,FALSE)</f>
        <v>x</v>
      </c>
      <c r="C108" s="18" t="s">
        <v>1</v>
      </c>
      <c r="D108" s="29"/>
      <c r="E108" s="29"/>
      <c r="F108" s="19" t="str">
        <f>A108</f>
        <v>x</v>
      </c>
      <c r="G108" s="30">
        <f>IF(E108="DISK","DISK",D108-D107)</f>
        <v>0</v>
      </c>
      <c r="N108" s="31">
        <v>105</v>
      </c>
      <c r="O108" s="32">
        <f>VLOOKUP(N108,'Seznam družstev'!$C$2:$D$183,2,FALSE)</f>
        <v>0</v>
      </c>
      <c r="P108" s="83" t="str">
        <f t="shared" si="3"/>
        <v>X</v>
      </c>
      <c r="Q108" s="34">
        <f t="shared" si="4"/>
        <v>0</v>
      </c>
    </row>
    <row r="109" spans="1:17" ht="13.5" thickBot="1">
      <c r="A109" s="19" t="s">
        <v>149</v>
      </c>
      <c r="B109" s="17" t="str">
        <f>VLOOKUP(A109,'Seznam družstev'!$C$2:$D$183,2,FALSE)</f>
        <v>x</v>
      </c>
      <c r="C109" s="18" t="s">
        <v>140</v>
      </c>
      <c r="D109" s="29"/>
      <c r="E109" s="29"/>
      <c r="F109" s="19" t="str">
        <f>A109</f>
        <v>x</v>
      </c>
      <c r="G109" s="30">
        <f>IF(E109="DISK","DISK",D109-D108)</f>
        <v>0</v>
      </c>
      <c r="N109" s="31">
        <v>106</v>
      </c>
      <c r="O109" s="32">
        <f>VLOOKUP(N109,'Seznam družstev'!$C$2:$D$183,2,FALSE)</f>
        <v>0</v>
      </c>
      <c r="P109" s="83" t="str">
        <f t="shared" si="3"/>
        <v>X</v>
      </c>
      <c r="Q109" s="34">
        <f t="shared" si="4"/>
        <v>0</v>
      </c>
    </row>
    <row r="110" spans="3:17" ht="13.5" thickBot="1">
      <c r="C110" s="35" t="s">
        <v>2</v>
      </c>
      <c r="D110" s="36">
        <f>IF(OR(E107="DISK",E108="DISK",E109="DISK"),"DISK",D109)</f>
        <v>0</v>
      </c>
      <c r="E110" s="37"/>
      <c r="F110" s="78"/>
      <c r="G110" s="37"/>
      <c r="N110" s="31">
        <v>107</v>
      </c>
      <c r="O110" s="32">
        <f>VLOOKUP(N110,'Seznam družstev'!$C$2:$D$183,2,FALSE)</f>
        <v>0</v>
      </c>
      <c r="P110" s="83" t="str">
        <f t="shared" si="3"/>
        <v>X</v>
      </c>
      <c r="Q110" s="34">
        <f t="shared" si="4"/>
        <v>0</v>
      </c>
    </row>
    <row r="111" spans="6:17" ht="12.75">
      <c r="F111" s="19"/>
      <c r="N111" s="31">
        <v>108</v>
      </c>
      <c r="O111" s="32">
        <f>VLOOKUP(N111,'Seznam družstev'!$C$2:$D$183,2,FALSE)</f>
        <v>0</v>
      </c>
      <c r="P111" s="83" t="str">
        <f t="shared" si="3"/>
        <v>X</v>
      </c>
      <c r="Q111" s="34">
        <f t="shared" si="4"/>
        <v>0</v>
      </c>
    </row>
    <row r="112" spans="2:17" ht="12.75">
      <c r="B112" s="17" t="s">
        <v>98</v>
      </c>
      <c r="C112" s="17">
        <f>'Seznam družstev'!B57</f>
        <v>0</v>
      </c>
      <c r="D112" s="16" t="s">
        <v>94</v>
      </c>
      <c r="G112" s="16" t="s">
        <v>3</v>
      </c>
      <c r="N112" s="31">
        <v>109</v>
      </c>
      <c r="O112" s="32">
        <f>VLOOKUP(N112,'Seznam družstev'!$C$2:$D$183,2,FALSE)</f>
        <v>0</v>
      </c>
      <c r="P112" s="83" t="str">
        <f t="shared" si="3"/>
        <v>X</v>
      </c>
      <c r="Q112" s="34">
        <f t="shared" si="4"/>
        <v>0</v>
      </c>
    </row>
    <row r="113" spans="1:17" ht="12.75">
      <c r="A113" s="19" t="s">
        <v>149</v>
      </c>
      <c r="B113" s="17" t="str">
        <f>VLOOKUP(A113,'Seznam družstev'!$C$2:$D$183,2,FALSE)</f>
        <v>x</v>
      </c>
      <c r="C113" s="18" t="s">
        <v>0</v>
      </c>
      <c r="D113" s="29"/>
      <c r="E113" s="29"/>
      <c r="F113" s="19" t="str">
        <f>A113</f>
        <v>x</v>
      </c>
      <c r="G113" s="30">
        <f>IF(E113="DISK","DISK",D113)</f>
        <v>0</v>
      </c>
      <c r="N113" s="31">
        <v>110</v>
      </c>
      <c r="O113" s="32">
        <f>VLOOKUP(N113,'Seznam družstev'!$C$2:$D$183,2,FALSE)</f>
        <v>0</v>
      </c>
      <c r="P113" s="83" t="str">
        <f t="shared" si="3"/>
        <v>X</v>
      </c>
      <c r="Q113" s="34">
        <f t="shared" si="4"/>
        <v>0</v>
      </c>
    </row>
    <row r="114" spans="1:17" ht="12.75">
      <c r="A114" s="19" t="s">
        <v>149</v>
      </c>
      <c r="B114" s="17" t="str">
        <f>VLOOKUP(A114,'Seznam družstev'!$C$2:$D$183,2,FALSE)</f>
        <v>x</v>
      </c>
      <c r="C114" s="18" t="s">
        <v>1</v>
      </c>
      <c r="D114" s="29"/>
      <c r="E114" s="29"/>
      <c r="F114" s="19" t="str">
        <f>A114</f>
        <v>x</v>
      </c>
      <c r="G114" s="30">
        <f>IF(E114="DISK","DISK",D114-D113)</f>
        <v>0</v>
      </c>
      <c r="N114" s="31">
        <v>111</v>
      </c>
      <c r="O114" s="32">
        <f>VLOOKUP(N114,'Seznam družstev'!$C$2:$D$183,2,FALSE)</f>
        <v>0</v>
      </c>
      <c r="P114" s="83" t="str">
        <f t="shared" si="3"/>
        <v>X</v>
      </c>
      <c r="Q114" s="34">
        <f t="shared" si="4"/>
        <v>0</v>
      </c>
    </row>
    <row r="115" spans="1:17" ht="13.5" thickBot="1">
      <c r="A115" s="19" t="s">
        <v>149</v>
      </c>
      <c r="B115" s="17" t="str">
        <f>VLOOKUP(A115,'Seznam družstev'!$C$2:$D$183,2,FALSE)</f>
        <v>x</v>
      </c>
      <c r="C115" s="18" t="s">
        <v>140</v>
      </c>
      <c r="D115" s="29"/>
      <c r="E115" s="29"/>
      <c r="F115" s="19" t="str">
        <f>A115</f>
        <v>x</v>
      </c>
      <c r="G115" s="30">
        <f>IF(E115="DISK","DISK",D115-D114)</f>
        <v>0</v>
      </c>
      <c r="N115" s="31">
        <v>112</v>
      </c>
      <c r="O115" s="32">
        <f>VLOOKUP(N115,'Seznam družstev'!$C$2:$D$183,2,FALSE)</f>
        <v>0</v>
      </c>
      <c r="P115" s="83" t="str">
        <f t="shared" si="3"/>
        <v>X</v>
      </c>
      <c r="Q115" s="34">
        <f t="shared" si="4"/>
        <v>0</v>
      </c>
    </row>
    <row r="116" spans="3:17" ht="13.5" thickBot="1">
      <c r="C116" s="35" t="s">
        <v>2</v>
      </c>
      <c r="D116" s="36">
        <f>IF(OR(E113="DISK",E114="DISK",E115="DISK"),"DISK",D115)</f>
        <v>0</v>
      </c>
      <c r="E116" s="37"/>
      <c r="F116" s="78"/>
      <c r="G116" s="37"/>
      <c r="N116" s="31">
        <v>113</v>
      </c>
      <c r="O116" s="32">
        <f>VLOOKUP(N116,'Seznam družstev'!$C$2:$D$183,2,FALSE)</f>
        <v>0</v>
      </c>
      <c r="P116" s="83" t="str">
        <f t="shared" si="3"/>
        <v>X</v>
      </c>
      <c r="Q116" s="34">
        <f t="shared" si="4"/>
        <v>0</v>
      </c>
    </row>
    <row r="117" spans="6:17" ht="12.75">
      <c r="F117" s="19"/>
      <c r="N117" s="31">
        <v>114</v>
      </c>
      <c r="O117" s="32">
        <f>VLOOKUP(N117,'Seznam družstev'!$C$2:$D$183,2,FALSE)</f>
        <v>0</v>
      </c>
      <c r="P117" s="83" t="str">
        <f t="shared" si="3"/>
        <v>X</v>
      </c>
      <c r="Q117" s="34">
        <f t="shared" si="4"/>
        <v>0</v>
      </c>
    </row>
    <row r="118" spans="2:17" ht="12.75">
      <c r="B118" s="17" t="s">
        <v>99</v>
      </c>
      <c r="C118" s="17">
        <f>'Seznam družstev'!B60</f>
        <v>0</v>
      </c>
      <c r="D118" s="16" t="s">
        <v>94</v>
      </c>
      <c r="G118" s="16" t="s">
        <v>3</v>
      </c>
      <c r="N118" s="31">
        <v>115</v>
      </c>
      <c r="O118" s="32">
        <f>VLOOKUP(N118,'Seznam družstev'!$C$2:$D$183,2,FALSE)</f>
        <v>0</v>
      </c>
      <c r="P118" s="83" t="str">
        <f t="shared" si="3"/>
        <v>X</v>
      </c>
      <c r="Q118" s="34">
        <f t="shared" si="4"/>
        <v>0</v>
      </c>
    </row>
    <row r="119" spans="1:17" ht="12.75">
      <c r="A119" s="19" t="s">
        <v>149</v>
      </c>
      <c r="B119" s="17" t="str">
        <f>VLOOKUP(A119,'Seznam družstev'!$C$2:$D$183,2,FALSE)</f>
        <v>x</v>
      </c>
      <c r="C119" s="18" t="s">
        <v>0</v>
      </c>
      <c r="D119" s="29"/>
      <c r="E119" s="29"/>
      <c r="F119" s="19" t="str">
        <f>A119</f>
        <v>x</v>
      </c>
      <c r="G119" s="30">
        <f>IF(E119="DISK","DISK",D119)</f>
        <v>0</v>
      </c>
      <c r="N119" s="31">
        <v>116</v>
      </c>
      <c r="O119" s="32">
        <f>VLOOKUP(N119,'Seznam družstev'!$C$2:$D$183,2,FALSE)</f>
        <v>0</v>
      </c>
      <c r="P119" s="83" t="str">
        <f t="shared" si="3"/>
        <v>X</v>
      </c>
      <c r="Q119" s="34">
        <f t="shared" si="4"/>
        <v>0</v>
      </c>
    </row>
    <row r="120" spans="1:17" ht="12.75">
      <c r="A120" s="19" t="s">
        <v>149</v>
      </c>
      <c r="B120" s="17" t="str">
        <f>VLOOKUP(A120,'Seznam družstev'!$C$2:$D$183,2,FALSE)</f>
        <v>x</v>
      </c>
      <c r="C120" s="18" t="s">
        <v>1</v>
      </c>
      <c r="D120" s="29"/>
      <c r="E120" s="29"/>
      <c r="F120" s="19" t="str">
        <f>A120</f>
        <v>x</v>
      </c>
      <c r="G120" s="30">
        <f>IF(E120="DISK","DISK",D120-D119)</f>
        <v>0</v>
      </c>
      <c r="N120" s="31">
        <v>117</v>
      </c>
      <c r="O120" s="32">
        <f>VLOOKUP(N120,'Seznam družstev'!$C$2:$D$183,2,FALSE)</f>
        <v>0</v>
      </c>
      <c r="P120" s="83" t="str">
        <f t="shared" si="3"/>
        <v>X</v>
      </c>
      <c r="Q120" s="34">
        <f t="shared" si="4"/>
        <v>0</v>
      </c>
    </row>
    <row r="121" spans="1:17" ht="13.5" thickBot="1">
      <c r="A121" s="19" t="s">
        <v>149</v>
      </c>
      <c r="B121" s="17" t="str">
        <f>VLOOKUP(A121,'Seznam družstev'!$C$2:$D$183,2,FALSE)</f>
        <v>x</v>
      </c>
      <c r="C121" s="18" t="s">
        <v>140</v>
      </c>
      <c r="D121" s="29"/>
      <c r="E121" s="29"/>
      <c r="F121" s="19" t="str">
        <f>A121</f>
        <v>x</v>
      </c>
      <c r="G121" s="30">
        <f>IF(E121="DISK","DISK",D121-D120)</f>
        <v>0</v>
      </c>
      <c r="N121" s="31">
        <v>118</v>
      </c>
      <c r="O121" s="32">
        <f>VLOOKUP(N121,'Seznam družstev'!$C$2:$D$183,2,FALSE)</f>
        <v>0</v>
      </c>
      <c r="P121" s="83" t="str">
        <f t="shared" si="3"/>
        <v>X</v>
      </c>
      <c r="Q121" s="34">
        <f t="shared" si="4"/>
        <v>0</v>
      </c>
    </row>
    <row r="122" spans="3:17" ht="13.5" thickBot="1">
      <c r="C122" s="35" t="s">
        <v>2</v>
      </c>
      <c r="D122" s="36">
        <f>IF(OR(E119="DISK",E120="DISK",E121="DISK"),"DISK",D121)</f>
        <v>0</v>
      </c>
      <c r="E122" s="37"/>
      <c r="F122" s="78"/>
      <c r="G122" s="37"/>
      <c r="N122" s="31">
        <v>119</v>
      </c>
      <c r="O122" s="32">
        <f>VLOOKUP(N122,'Seznam družstev'!$C$2:$D$183,2,FALSE)</f>
        <v>0</v>
      </c>
      <c r="P122" s="83" t="str">
        <f t="shared" si="3"/>
        <v>X</v>
      </c>
      <c r="Q122" s="34">
        <f t="shared" si="4"/>
        <v>0</v>
      </c>
    </row>
    <row r="123" spans="6:17" ht="12.75">
      <c r="F123" s="19"/>
      <c r="N123" s="31">
        <v>120</v>
      </c>
      <c r="O123" s="32">
        <f>VLOOKUP(N123,'Seznam družstev'!$C$2:$D$183,2,FALSE)</f>
        <v>0</v>
      </c>
      <c r="P123" s="83" t="str">
        <f t="shared" si="3"/>
        <v>X</v>
      </c>
      <c r="Q123" s="34">
        <f t="shared" si="4"/>
        <v>0</v>
      </c>
    </row>
    <row r="124" spans="2:17" ht="12.75">
      <c r="B124" s="17" t="s">
        <v>100</v>
      </c>
      <c r="C124" s="17">
        <f>'Seznam družstev'!B63</f>
        <v>0</v>
      </c>
      <c r="D124" s="16" t="s">
        <v>94</v>
      </c>
      <c r="G124" s="16" t="s">
        <v>3</v>
      </c>
      <c r="N124" s="31">
        <v>121</v>
      </c>
      <c r="O124" s="32">
        <f>VLOOKUP(N124,'Seznam družstev'!$C$2:$D$183,2,FALSE)</f>
        <v>0</v>
      </c>
      <c r="P124" s="83" t="str">
        <f t="shared" si="3"/>
        <v>X</v>
      </c>
      <c r="Q124" s="34">
        <f t="shared" si="4"/>
        <v>0</v>
      </c>
    </row>
    <row r="125" spans="1:17" ht="12.75">
      <c r="A125" s="19" t="s">
        <v>149</v>
      </c>
      <c r="B125" s="17" t="str">
        <f>VLOOKUP(A125,'Seznam družstev'!$C$2:$D$183,2,FALSE)</f>
        <v>x</v>
      </c>
      <c r="C125" s="18" t="s">
        <v>0</v>
      </c>
      <c r="D125" s="29"/>
      <c r="E125" s="29"/>
      <c r="F125" s="19" t="str">
        <f>A125</f>
        <v>x</v>
      </c>
      <c r="G125" s="30">
        <f>IF(E125="DISK","DISK",D125)</f>
        <v>0</v>
      </c>
      <c r="N125" s="31">
        <v>122</v>
      </c>
      <c r="O125" s="32">
        <f>VLOOKUP(N125,'Seznam družstev'!$C$2:$D$183,2,FALSE)</f>
        <v>0</v>
      </c>
      <c r="P125" s="83" t="str">
        <f t="shared" si="3"/>
        <v>X</v>
      </c>
      <c r="Q125" s="34">
        <f t="shared" si="4"/>
        <v>0</v>
      </c>
    </row>
    <row r="126" spans="1:17" ht="12.75">
      <c r="A126" s="19" t="s">
        <v>149</v>
      </c>
      <c r="B126" s="17" t="str">
        <f>VLOOKUP(A126,'Seznam družstev'!$C$2:$D$183,2,FALSE)</f>
        <v>x</v>
      </c>
      <c r="C126" s="18" t="s">
        <v>1</v>
      </c>
      <c r="D126" s="29"/>
      <c r="E126" s="29"/>
      <c r="F126" s="19" t="str">
        <f>A126</f>
        <v>x</v>
      </c>
      <c r="G126" s="30">
        <f>IF(E126="DISK","DISK",D126-D125)</f>
        <v>0</v>
      </c>
      <c r="N126" s="31">
        <v>123</v>
      </c>
      <c r="O126" s="32">
        <f>VLOOKUP(N126,'Seznam družstev'!$C$2:$D$183,2,FALSE)</f>
        <v>0</v>
      </c>
      <c r="P126" s="83" t="str">
        <f t="shared" si="3"/>
        <v>X</v>
      </c>
      <c r="Q126" s="34">
        <f t="shared" si="4"/>
        <v>0</v>
      </c>
    </row>
    <row r="127" spans="1:17" ht="13.5" thickBot="1">
      <c r="A127" s="19" t="s">
        <v>149</v>
      </c>
      <c r="B127" s="17" t="str">
        <f>VLOOKUP(A127,'Seznam družstev'!$C$2:$D$183,2,FALSE)</f>
        <v>x</v>
      </c>
      <c r="C127" s="18" t="s">
        <v>140</v>
      </c>
      <c r="D127" s="29"/>
      <c r="E127" s="29"/>
      <c r="F127" s="19" t="str">
        <f>A127</f>
        <v>x</v>
      </c>
      <c r="G127" s="30">
        <f>IF(E127="DISK","DISK",D127-D126)</f>
        <v>0</v>
      </c>
      <c r="N127" s="31">
        <v>124</v>
      </c>
      <c r="O127" s="32">
        <f>VLOOKUP(N127,'Seznam družstev'!$C$2:$D$183,2,FALSE)</f>
        <v>0</v>
      </c>
      <c r="P127" s="83" t="str">
        <f t="shared" si="3"/>
        <v>X</v>
      </c>
      <c r="Q127" s="34">
        <f t="shared" si="4"/>
        <v>0</v>
      </c>
    </row>
    <row r="128" spans="3:17" ht="13.5" thickBot="1">
      <c r="C128" s="35" t="s">
        <v>2</v>
      </c>
      <c r="D128" s="36">
        <f>IF(OR(E125="DISK",E126="DISK",E127="DISK"),"DISK",D127)</f>
        <v>0</v>
      </c>
      <c r="E128" s="37"/>
      <c r="F128" s="78"/>
      <c r="G128" s="37"/>
      <c r="N128" s="31">
        <v>125</v>
      </c>
      <c r="O128" s="32">
        <f>VLOOKUP(N128,'Seznam družstev'!$C$2:$D$183,2,FALSE)</f>
        <v>0</v>
      </c>
      <c r="P128" s="83" t="str">
        <f t="shared" si="3"/>
        <v>X</v>
      </c>
      <c r="Q128" s="34">
        <f t="shared" si="4"/>
        <v>0</v>
      </c>
    </row>
    <row r="129" spans="6:17" ht="12.75">
      <c r="F129" s="19"/>
      <c r="N129" s="31">
        <v>126</v>
      </c>
      <c r="O129" s="32">
        <f>VLOOKUP(N129,'Seznam družstev'!$C$2:$D$183,2,FALSE)</f>
        <v>0</v>
      </c>
      <c r="P129" s="83" t="str">
        <f t="shared" si="3"/>
        <v>X</v>
      </c>
      <c r="Q129" s="34">
        <f t="shared" si="4"/>
        <v>0</v>
      </c>
    </row>
    <row r="130" spans="2:17" ht="12.75">
      <c r="B130" s="17" t="s">
        <v>139</v>
      </c>
      <c r="C130" s="17">
        <f>'Seznam družstev'!B66</f>
        <v>0</v>
      </c>
      <c r="D130" s="16" t="s">
        <v>94</v>
      </c>
      <c r="G130" s="16" t="s">
        <v>3</v>
      </c>
      <c r="N130" s="31">
        <v>127</v>
      </c>
      <c r="O130" s="32">
        <f>VLOOKUP(N130,'Seznam družstev'!$C$2:$D$183,2,FALSE)</f>
        <v>0</v>
      </c>
      <c r="P130" s="83" t="str">
        <f t="shared" si="3"/>
        <v>X</v>
      </c>
      <c r="Q130" s="34">
        <f t="shared" si="4"/>
        <v>0</v>
      </c>
    </row>
    <row r="131" spans="1:17" ht="12.75">
      <c r="A131" s="19" t="s">
        <v>149</v>
      </c>
      <c r="B131" s="17" t="str">
        <f>VLOOKUP(A131,'Seznam družstev'!$C$2:$D$183,2,FALSE)</f>
        <v>x</v>
      </c>
      <c r="C131" s="18" t="s">
        <v>0</v>
      </c>
      <c r="D131" s="29"/>
      <c r="E131" s="29"/>
      <c r="F131" s="19" t="str">
        <f>A131</f>
        <v>x</v>
      </c>
      <c r="G131" s="30">
        <f>IF(E131="DISK","DISK",D131)</f>
        <v>0</v>
      </c>
      <c r="N131" s="31">
        <v>128</v>
      </c>
      <c r="O131" s="32">
        <f>VLOOKUP(N131,'Seznam družstev'!$C$2:$D$183,2,FALSE)</f>
        <v>0</v>
      </c>
      <c r="P131" s="83" t="str">
        <f t="shared" si="3"/>
        <v>X</v>
      </c>
      <c r="Q131" s="34">
        <f t="shared" si="4"/>
        <v>0</v>
      </c>
    </row>
    <row r="132" spans="1:17" ht="12.75">
      <c r="A132" s="19" t="s">
        <v>149</v>
      </c>
      <c r="B132" s="17" t="str">
        <f>VLOOKUP(A132,'Seznam družstev'!$C$2:$D$183,2,FALSE)</f>
        <v>x</v>
      </c>
      <c r="C132" s="18" t="s">
        <v>1</v>
      </c>
      <c r="D132" s="29"/>
      <c r="E132" s="29"/>
      <c r="F132" s="19" t="str">
        <f>A132</f>
        <v>x</v>
      </c>
      <c r="G132" s="30">
        <f>IF(E132="DISK","DISK",D132-D131)</f>
        <v>0</v>
      </c>
      <c r="N132" s="31">
        <v>129</v>
      </c>
      <c r="O132" s="32">
        <f>VLOOKUP(N132,'Seznam družstev'!$C$2:$D$183,2,FALSE)</f>
        <v>0</v>
      </c>
      <c r="P132" s="83" t="str">
        <f t="shared" si="3"/>
        <v>X</v>
      </c>
      <c r="Q132" s="34">
        <f t="shared" si="4"/>
        <v>0</v>
      </c>
    </row>
    <row r="133" spans="1:17" ht="13.5" thickBot="1">
      <c r="A133" s="19" t="s">
        <v>149</v>
      </c>
      <c r="B133" s="17" t="str">
        <f>VLOOKUP(A133,'Seznam družstev'!$C$2:$D$183,2,FALSE)</f>
        <v>x</v>
      </c>
      <c r="C133" s="18" t="s">
        <v>140</v>
      </c>
      <c r="D133" s="29"/>
      <c r="E133" s="29"/>
      <c r="F133" s="19" t="str">
        <f>A133</f>
        <v>x</v>
      </c>
      <c r="G133" s="30">
        <f>IF(E133="DISK","DISK",D133-D132)</f>
        <v>0</v>
      </c>
      <c r="N133" s="31">
        <v>130</v>
      </c>
      <c r="O133" s="32">
        <f>VLOOKUP(N133,'Seznam družstev'!$C$2:$D$183,2,FALSE)</f>
        <v>0</v>
      </c>
      <c r="P133" s="83" t="str">
        <f aca="true" t="shared" si="5" ref="P133:P183">IF(O133&gt;0,VLOOKUP(N133,$F$5:$G$361,2,FALSE),"X")</f>
        <v>X</v>
      </c>
      <c r="Q133" s="34">
        <f aca="true" t="shared" si="6" ref="Q133:Q183">IF(P133="X",,IF(P133="DISK",CEILING(COUNTA($O$4:$O$183)-COUNTIF($O$4:$O$183,"=0")-COUNTIF($P$4:$P$183,"disk")/2,1),RANK(P133,$P$4:$P$183,1)))</f>
        <v>0</v>
      </c>
    </row>
    <row r="134" spans="3:17" ht="13.5" thickBot="1">
      <c r="C134" s="35" t="s">
        <v>2</v>
      </c>
      <c r="D134" s="36">
        <f>IF(OR(E131="DISK",E132="DISK",E133="DISK"),"DISK",D133)</f>
        <v>0</v>
      </c>
      <c r="E134" s="37"/>
      <c r="F134" s="78"/>
      <c r="G134" s="37"/>
      <c r="N134" s="31">
        <v>131</v>
      </c>
      <c r="O134" s="32">
        <f>VLOOKUP(N134,'Seznam družstev'!$C$2:$D$183,2,FALSE)</f>
        <v>0</v>
      </c>
      <c r="P134" s="83" t="str">
        <f t="shared" si="5"/>
        <v>X</v>
      </c>
      <c r="Q134" s="34">
        <f t="shared" si="6"/>
        <v>0</v>
      </c>
    </row>
    <row r="135" spans="6:17" ht="12.75">
      <c r="F135" s="19"/>
      <c r="N135" s="31">
        <v>132</v>
      </c>
      <c r="O135" s="32">
        <f>VLOOKUP(N135,'Seznam družstev'!$C$2:$D$183,2,FALSE)</f>
        <v>0</v>
      </c>
      <c r="P135" s="83" t="str">
        <f t="shared" si="5"/>
        <v>X</v>
      </c>
      <c r="Q135" s="34">
        <f t="shared" si="6"/>
        <v>0</v>
      </c>
    </row>
    <row r="136" spans="2:17" ht="12.75">
      <c r="B136" s="17" t="s">
        <v>101</v>
      </c>
      <c r="C136" s="17">
        <f>'Seznam družstev'!B69</f>
        <v>0</v>
      </c>
      <c r="D136" s="16" t="s">
        <v>94</v>
      </c>
      <c r="G136" s="16" t="s">
        <v>3</v>
      </c>
      <c r="N136" s="31">
        <v>133</v>
      </c>
      <c r="O136" s="32">
        <f>VLOOKUP(N136,'Seznam družstev'!$C$2:$D$183,2,FALSE)</f>
        <v>0</v>
      </c>
      <c r="P136" s="83" t="str">
        <f t="shared" si="5"/>
        <v>X</v>
      </c>
      <c r="Q136" s="34">
        <f t="shared" si="6"/>
        <v>0</v>
      </c>
    </row>
    <row r="137" spans="1:17" ht="12.75">
      <c r="A137" s="19" t="s">
        <v>149</v>
      </c>
      <c r="B137" s="17" t="str">
        <f>VLOOKUP(A137,'Seznam družstev'!$C$2:$D$183,2,FALSE)</f>
        <v>x</v>
      </c>
      <c r="C137" s="18" t="s">
        <v>0</v>
      </c>
      <c r="D137" s="29"/>
      <c r="E137" s="29"/>
      <c r="F137" s="19" t="str">
        <f>A137</f>
        <v>x</v>
      </c>
      <c r="G137" s="30">
        <f>IF(E137="DISK","DISK",D137)</f>
        <v>0</v>
      </c>
      <c r="N137" s="31">
        <v>134</v>
      </c>
      <c r="O137" s="32">
        <f>VLOOKUP(N137,'Seznam družstev'!$C$2:$D$183,2,FALSE)</f>
        <v>0</v>
      </c>
      <c r="P137" s="83" t="str">
        <f t="shared" si="5"/>
        <v>X</v>
      </c>
      <c r="Q137" s="34">
        <f t="shared" si="6"/>
        <v>0</v>
      </c>
    </row>
    <row r="138" spans="1:17" ht="12.75">
      <c r="A138" s="19" t="s">
        <v>149</v>
      </c>
      <c r="B138" s="17" t="str">
        <f>VLOOKUP(A138,'Seznam družstev'!$C$2:$D$183,2,FALSE)</f>
        <v>x</v>
      </c>
      <c r="C138" s="18" t="s">
        <v>1</v>
      </c>
      <c r="D138" s="29"/>
      <c r="E138" s="29"/>
      <c r="F138" s="19" t="str">
        <f>A138</f>
        <v>x</v>
      </c>
      <c r="G138" s="30">
        <f>IF(E138="DISK","DISK",D138-D137)</f>
        <v>0</v>
      </c>
      <c r="N138" s="31">
        <v>135</v>
      </c>
      <c r="O138" s="32">
        <f>VLOOKUP(N138,'Seznam družstev'!$C$2:$D$183,2,FALSE)</f>
        <v>0</v>
      </c>
      <c r="P138" s="83" t="str">
        <f t="shared" si="5"/>
        <v>X</v>
      </c>
      <c r="Q138" s="34">
        <f t="shared" si="6"/>
        <v>0</v>
      </c>
    </row>
    <row r="139" spans="1:17" ht="13.5" thickBot="1">
      <c r="A139" s="19" t="s">
        <v>149</v>
      </c>
      <c r="B139" s="17" t="str">
        <f>VLOOKUP(A139,'Seznam družstev'!$C$2:$D$183,2,FALSE)</f>
        <v>x</v>
      </c>
      <c r="C139" s="18" t="s">
        <v>140</v>
      </c>
      <c r="D139" s="29"/>
      <c r="E139" s="29"/>
      <c r="F139" s="19" t="str">
        <f>A139</f>
        <v>x</v>
      </c>
      <c r="G139" s="30">
        <f>IF(E139="DISK","DISK",D139-D138)</f>
        <v>0</v>
      </c>
      <c r="N139" s="31">
        <v>136</v>
      </c>
      <c r="O139" s="32">
        <f>VLOOKUP(N139,'Seznam družstev'!$C$2:$D$183,2,FALSE)</f>
        <v>0</v>
      </c>
      <c r="P139" s="83" t="str">
        <f t="shared" si="5"/>
        <v>X</v>
      </c>
      <c r="Q139" s="34">
        <f t="shared" si="6"/>
        <v>0</v>
      </c>
    </row>
    <row r="140" spans="3:17" ht="13.5" thickBot="1">
      <c r="C140" s="35" t="s">
        <v>2</v>
      </c>
      <c r="D140" s="36">
        <f>IF(OR(E137="DISK",E138="DISK",E139="DISK"),"DISK",D139)</f>
        <v>0</v>
      </c>
      <c r="E140" s="37"/>
      <c r="F140" s="78"/>
      <c r="G140" s="37"/>
      <c r="N140" s="31">
        <v>137</v>
      </c>
      <c r="O140" s="32">
        <f>VLOOKUP(N140,'Seznam družstev'!$C$2:$D$183,2,FALSE)</f>
        <v>0</v>
      </c>
      <c r="P140" s="83" t="str">
        <f t="shared" si="5"/>
        <v>X</v>
      </c>
      <c r="Q140" s="34">
        <f t="shared" si="6"/>
        <v>0</v>
      </c>
    </row>
    <row r="141" spans="6:17" ht="12.75">
      <c r="F141" s="19"/>
      <c r="N141" s="31">
        <v>138</v>
      </c>
      <c r="O141" s="32">
        <f>VLOOKUP(N141,'Seznam družstev'!$C$2:$D$183,2,FALSE)</f>
        <v>0</v>
      </c>
      <c r="P141" s="83" t="str">
        <f t="shared" si="5"/>
        <v>X</v>
      </c>
      <c r="Q141" s="34">
        <f t="shared" si="6"/>
        <v>0</v>
      </c>
    </row>
    <row r="142" spans="2:17" ht="12.75">
      <c r="B142" s="17" t="s">
        <v>102</v>
      </c>
      <c r="C142" s="17">
        <f>'Seznam družstev'!B72</f>
        <v>0</v>
      </c>
      <c r="D142" s="16" t="s">
        <v>94</v>
      </c>
      <c r="G142" s="16" t="s">
        <v>3</v>
      </c>
      <c r="N142" s="31">
        <v>139</v>
      </c>
      <c r="O142" s="32">
        <f>VLOOKUP(N142,'Seznam družstev'!$C$2:$D$183,2,FALSE)</f>
        <v>0</v>
      </c>
      <c r="P142" s="83" t="str">
        <f t="shared" si="5"/>
        <v>X</v>
      </c>
      <c r="Q142" s="34">
        <f t="shared" si="6"/>
        <v>0</v>
      </c>
    </row>
    <row r="143" spans="1:17" ht="12.75">
      <c r="A143" s="19" t="s">
        <v>149</v>
      </c>
      <c r="B143" s="17" t="str">
        <f>VLOOKUP(A143,'Seznam družstev'!$C$2:$D$183,2,FALSE)</f>
        <v>x</v>
      </c>
      <c r="C143" s="18" t="s">
        <v>0</v>
      </c>
      <c r="D143" s="29"/>
      <c r="E143" s="29"/>
      <c r="F143" s="19" t="str">
        <f>A143</f>
        <v>x</v>
      </c>
      <c r="G143" s="30">
        <f>IF(E143="DISK","DISK",D143)</f>
        <v>0</v>
      </c>
      <c r="N143" s="31">
        <v>140</v>
      </c>
      <c r="O143" s="32">
        <f>VLOOKUP(N143,'Seznam družstev'!$C$2:$D$183,2,FALSE)</f>
        <v>0</v>
      </c>
      <c r="P143" s="83" t="str">
        <f t="shared" si="5"/>
        <v>X</v>
      </c>
      <c r="Q143" s="34">
        <f t="shared" si="6"/>
        <v>0</v>
      </c>
    </row>
    <row r="144" spans="1:17" ht="12.75">
      <c r="A144" s="19" t="s">
        <v>149</v>
      </c>
      <c r="B144" s="17" t="str">
        <f>VLOOKUP(A144,'Seznam družstev'!$C$2:$D$183,2,FALSE)</f>
        <v>x</v>
      </c>
      <c r="C144" s="18" t="s">
        <v>1</v>
      </c>
      <c r="D144" s="29"/>
      <c r="E144" s="29"/>
      <c r="F144" s="19" t="str">
        <f>A144</f>
        <v>x</v>
      </c>
      <c r="G144" s="30">
        <f>IF(E144="DISK","DISK",D144-D143)</f>
        <v>0</v>
      </c>
      <c r="N144" s="31">
        <v>141</v>
      </c>
      <c r="O144" s="32">
        <f>VLOOKUP(N144,'Seznam družstev'!$C$2:$D$183,2,FALSE)</f>
        <v>0</v>
      </c>
      <c r="P144" s="83" t="str">
        <f t="shared" si="5"/>
        <v>X</v>
      </c>
      <c r="Q144" s="34">
        <f t="shared" si="6"/>
        <v>0</v>
      </c>
    </row>
    <row r="145" spans="1:17" ht="13.5" thickBot="1">
      <c r="A145" s="19" t="s">
        <v>149</v>
      </c>
      <c r="B145" s="17" t="str">
        <f>VLOOKUP(A145,'Seznam družstev'!$C$2:$D$183,2,FALSE)</f>
        <v>x</v>
      </c>
      <c r="C145" s="18" t="s">
        <v>140</v>
      </c>
      <c r="D145" s="29"/>
      <c r="E145" s="29"/>
      <c r="F145" s="19" t="str">
        <f>A145</f>
        <v>x</v>
      </c>
      <c r="G145" s="30">
        <f>IF(E145="DISK","DISK",D145-D144)</f>
        <v>0</v>
      </c>
      <c r="N145" s="31">
        <v>142</v>
      </c>
      <c r="O145" s="32">
        <f>VLOOKUP(N145,'Seznam družstev'!$C$2:$D$183,2,FALSE)</f>
        <v>0</v>
      </c>
      <c r="P145" s="83" t="str">
        <f t="shared" si="5"/>
        <v>X</v>
      </c>
      <c r="Q145" s="34">
        <f t="shared" si="6"/>
        <v>0</v>
      </c>
    </row>
    <row r="146" spans="3:17" ht="13.5" thickBot="1">
      <c r="C146" s="35" t="s">
        <v>2</v>
      </c>
      <c r="D146" s="36">
        <f>IF(OR(E143="DISK",E144="DISK",E145="DISK"),"DISK",D145)</f>
        <v>0</v>
      </c>
      <c r="E146" s="37"/>
      <c r="F146" s="78"/>
      <c r="G146" s="37"/>
      <c r="N146" s="31">
        <v>143</v>
      </c>
      <c r="O146" s="32">
        <f>VLOOKUP(N146,'Seznam družstev'!$C$2:$D$183,2,FALSE)</f>
        <v>0</v>
      </c>
      <c r="P146" s="83" t="str">
        <f t="shared" si="5"/>
        <v>X</v>
      </c>
      <c r="Q146" s="34">
        <f t="shared" si="6"/>
        <v>0</v>
      </c>
    </row>
    <row r="147" spans="6:17" ht="12.75">
      <c r="F147" s="19"/>
      <c r="N147" s="31">
        <v>144</v>
      </c>
      <c r="O147" s="32">
        <f>VLOOKUP(N147,'Seznam družstev'!$C$2:$D$183,2,FALSE)</f>
        <v>0</v>
      </c>
      <c r="P147" s="83" t="str">
        <f t="shared" si="5"/>
        <v>X</v>
      </c>
      <c r="Q147" s="34">
        <f t="shared" si="6"/>
        <v>0</v>
      </c>
    </row>
    <row r="148" spans="2:17" ht="12.75">
      <c r="B148" s="17" t="s">
        <v>103</v>
      </c>
      <c r="C148" s="17">
        <f>'Seznam družstev'!B75</f>
        <v>0</v>
      </c>
      <c r="D148" s="16" t="s">
        <v>94</v>
      </c>
      <c r="G148" s="16" t="s">
        <v>3</v>
      </c>
      <c r="N148" s="31">
        <v>145</v>
      </c>
      <c r="O148" s="32">
        <f>VLOOKUP(N148,'Seznam družstev'!$C$2:$D$183,2,FALSE)</f>
        <v>0</v>
      </c>
      <c r="P148" s="83" t="str">
        <f t="shared" si="5"/>
        <v>X</v>
      </c>
      <c r="Q148" s="34">
        <f t="shared" si="6"/>
        <v>0</v>
      </c>
    </row>
    <row r="149" spans="1:17" ht="12.75">
      <c r="A149" s="19" t="s">
        <v>149</v>
      </c>
      <c r="B149" s="17" t="str">
        <f>VLOOKUP(A149,'Seznam družstev'!$C$2:$D$183,2,FALSE)</f>
        <v>x</v>
      </c>
      <c r="C149" s="18" t="s">
        <v>0</v>
      </c>
      <c r="D149" s="29"/>
      <c r="E149" s="29"/>
      <c r="F149" s="19" t="str">
        <f>A149</f>
        <v>x</v>
      </c>
      <c r="G149" s="30">
        <f>IF(E149="DISK","DISK",D149)</f>
        <v>0</v>
      </c>
      <c r="N149" s="31">
        <v>146</v>
      </c>
      <c r="O149" s="32">
        <f>VLOOKUP(N149,'Seznam družstev'!$C$2:$D$183,2,FALSE)</f>
        <v>0</v>
      </c>
      <c r="P149" s="83" t="str">
        <f t="shared" si="5"/>
        <v>X</v>
      </c>
      <c r="Q149" s="34">
        <f t="shared" si="6"/>
        <v>0</v>
      </c>
    </row>
    <row r="150" spans="1:17" ht="12.75">
      <c r="A150" s="19" t="s">
        <v>149</v>
      </c>
      <c r="B150" s="17" t="str">
        <f>VLOOKUP(A150,'Seznam družstev'!$C$2:$D$183,2,FALSE)</f>
        <v>x</v>
      </c>
      <c r="C150" s="18" t="s">
        <v>1</v>
      </c>
      <c r="D150" s="29"/>
      <c r="E150" s="29"/>
      <c r="F150" s="19" t="str">
        <f>A150</f>
        <v>x</v>
      </c>
      <c r="G150" s="30">
        <f>IF(E150="DISK","DISK",D150-D149)</f>
        <v>0</v>
      </c>
      <c r="N150" s="31">
        <v>147</v>
      </c>
      <c r="O150" s="32">
        <f>VLOOKUP(N150,'Seznam družstev'!$C$2:$D$183,2,FALSE)</f>
        <v>0</v>
      </c>
      <c r="P150" s="83" t="str">
        <f t="shared" si="5"/>
        <v>X</v>
      </c>
      <c r="Q150" s="34">
        <f t="shared" si="6"/>
        <v>0</v>
      </c>
    </row>
    <row r="151" spans="1:17" ht="13.5" thickBot="1">
      <c r="A151" s="19" t="s">
        <v>149</v>
      </c>
      <c r="B151" s="17" t="str">
        <f>VLOOKUP(A151,'Seznam družstev'!$C$2:$D$183,2,FALSE)</f>
        <v>x</v>
      </c>
      <c r="C151" s="18" t="s">
        <v>140</v>
      </c>
      <c r="D151" s="29"/>
      <c r="E151" s="29"/>
      <c r="F151" s="19" t="str">
        <f>A151</f>
        <v>x</v>
      </c>
      <c r="G151" s="30">
        <f>IF(E151="DISK","DISK",D151-D150)</f>
        <v>0</v>
      </c>
      <c r="N151" s="31">
        <v>148</v>
      </c>
      <c r="O151" s="32">
        <f>VLOOKUP(N151,'Seznam družstev'!$C$2:$D$183,2,FALSE)</f>
        <v>0</v>
      </c>
      <c r="P151" s="83" t="str">
        <f t="shared" si="5"/>
        <v>X</v>
      </c>
      <c r="Q151" s="34">
        <f t="shared" si="6"/>
        <v>0</v>
      </c>
    </row>
    <row r="152" spans="3:17" ht="13.5" thickBot="1">
      <c r="C152" s="35" t="s">
        <v>2</v>
      </c>
      <c r="D152" s="36">
        <f>IF(OR(E149="DISK",E150="DISK",E151="DISK"),"DISK",D151)</f>
        <v>0</v>
      </c>
      <c r="E152" s="37"/>
      <c r="F152" s="78"/>
      <c r="G152" s="37"/>
      <c r="N152" s="31">
        <v>149</v>
      </c>
      <c r="O152" s="32">
        <f>VLOOKUP(N152,'Seznam družstev'!$C$2:$D$183,2,FALSE)</f>
        <v>0</v>
      </c>
      <c r="P152" s="83" t="str">
        <f t="shared" si="5"/>
        <v>X</v>
      </c>
      <c r="Q152" s="34">
        <f t="shared" si="6"/>
        <v>0</v>
      </c>
    </row>
    <row r="153" spans="6:17" ht="12.75">
      <c r="F153" s="19"/>
      <c r="N153" s="31">
        <v>150</v>
      </c>
      <c r="O153" s="32">
        <f>VLOOKUP(N153,'Seznam družstev'!$C$2:$D$183,2,FALSE)</f>
        <v>0</v>
      </c>
      <c r="P153" s="83" t="str">
        <f t="shared" si="5"/>
        <v>X</v>
      </c>
      <c r="Q153" s="34">
        <f t="shared" si="6"/>
        <v>0</v>
      </c>
    </row>
    <row r="154" spans="2:17" ht="12.75">
      <c r="B154" s="17" t="s">
        <v>104</v>
      </c>
      <c r="C154" s="17">
        <f>'Seznam družstev'!B78</f>
        <v>0</v>
      </c>
      <c r="D154" s="16" t="s">
        <v>94</v>
      </c>
      <c r="G154" s="16" t="s">
        <v>3</v>
      </c>
      <c r="N154" s="31">
        <v>151</v>
      </c>
      <c r="O154" s="32">
        <f>VLOOKUP(N154,'Seznam družstev'!$C$2:$D$183,2,FALSE)</f>
        <v>0</v>
      </c>
      <c r="P154" s="83" t="str">
        <f t="shared" si="5"/>
        <v>X</v>
      </c>
      <c r="Q154" s="34">
        <f t="shared" si="6"/>
        <v>0</v>
      </c>
    </row>
    <row r="155" spans="1:17" ht="12.75">
      <c r="A155" s="19" t="s">
        <v>149</v>
      </c>
      <c r="B155" s="17" t="str">
        <f>VLOOKUP(A155,'Seznam družstev'!$C$2:$D$183,2,FALSE)</f>
        <v>x</v>
      </c>
      <c r="C155" s="18" t="s">
        <v>0</v>
      </c>
      <c r="D155" s="29"/>
      <c r="E155" s="29"/>
      <c r="F155" s="19" t="str">
        <f>A155</f>
        <v>x</v>
      </c>
      <c r="G155" s="30">
        <f>IF(E155="DISK","DISK",D155)</f>
        <v>0</v>
      </c>
      <c r="N155" s="31">
        <v>152</v>
      </c>
      <c r="O155" s="32">
        <f>VLOOKUP(N155,'Seznam družstev'!$C$2:$D$183,2,FALSE)</f>
        <v>0</v>
      </c>
      <c r="P155" s="83" t="str">
        <f t="shared" si="5"/>
        <v>X</v>
      </c>
      <c r="Q155" s="34">
        <f t="shared" si="6"/>
        <v>0</v>
      </c>
    </row>
    <row r="156" spans="1:17" ht="12.75">
      <c r="A156" s="19" t="s">
        <v>149</v>
      </c>
      <c r="B156" s="17" t="str">
        <f>VLOOKUP(A156,'Seznam družstev'!$C$2:$D$183,2,FALSE)</f>
        <v>x</v>
      </c>
      <c r="C156" s="18" t="s">
        <v>1</v>
      </c>
      <c r="D156" s="29"/>
      <c r="E156" s="29"/>
      <c r="F156" s="19" t="str">
        <f>A156</f>
        <v>x</v>
      </c>
      <c r="G156" s="30">
        <f>IF(E156="DISK","DISK",D156-D155)</f>
        <v>0</v>
      </c>
      <c r="N156" s="31">
        <v>153</v>
      </c>
      <c r="O156" s="32">
        <f>VLOOKUP(N156,'Seznam družstev'!$C$2:$D$183,2,FALSE)</f>
        <v>0</v>
      </c>
      <c r="P156" s="83" t="str">
        <f t="shared" si="5"/>
        <v>X</v>
      </c>
      <c r="Q156" s="34">
        <f t="shared" si="6"/>
        <v>0</v>
      </c>
    </row>
    <row r="157" spans="1:17" ht="13.5" thickBot="1">
      <c r="A157" s="19" t="s">
        <v>149</v>
      </c>
      <c r="B157" s="17" t="str">
        <f>VLOOKUP(A157,'Seznam družstev'!$C$2:$D$183,2,FALSE)</f>
        <v>x</v>
      </c>
      <c r="C157" s="18" t="s">
        <v>140</v>
      </c>
      <c r="D157" s="29"/>
      <c r="E157" s="29"/>
      <c r="F157" s="19" t="str">
        <f>A157</f>
        <v>x</v>
      </c>
      <c r="G157" s="30">
        <f>IF(E157="DISK","DISK",D157-D156)</f>
        <v>0</v>
      </c>
      <c r="N157" s="31">
        <v>154</v>
      </c>
      <c r="O157" s="32">
        <f>VLOOKUP(N157,'Seznam družstev'!$C$2:$D$183,2,FALSE)</f>
        <v>0</v>
      </c>
      <c r="P157" s="83" t="str">
        <f t="shared" si="5"/>
        <v>X</v>
      </c>
      <c r="Q157" s="34">
        <f t="shared" si="6"/>
        <v>0</v>
      </c>
    </row>
    <row r="158" spans="3:17" ht="13.5" thickBot="1">
      <c r="C158" s="35" t="s">
        <v>2</v>
      </c>
      <c r="D158" s="36">
        <f>IF(OR(E155="DISK",E156="DISK",E157="DISK"),"DISK",D157)</f>
        <v>0</v>
      </c>
      <c r="E158" s="37"/>
      <c r="F158" s="78"/>
      <c r="G158" s="37"/>
      <c r="N158" s="31">
        <v>155</v>
      </c>
      <c r="O158" s="32">
        <f>VLOOKUP(N158,'Seznam družstev'!$C$2:$D$183,2,FALSE)</f>
        <v>0</v>
      </c>
      <c r="P158" s="83" t="str">
        <f t="shared" si="5"/>
        <v>X</v>
      </c>
      <c r="Q158" s="34">
        <f t="shared" si="6"/>
        <v>0</v>
      </c>
    </row>
    <row r="159" spans="6:17" ht="12.75">
      <c r="F159" s="19"/>
      <c r="N159" s="31">
        <v>156</v>
      </c>
      <c r="O159" s="32">
        <f>VLOOKUP(N159,'Seznam družstev'!$C$2:$D$183,2,FALSE)</f>
        <v>0</v>
      </c>
      <c r="P159" s="83" t="str">
        <f t="shared" si="5"/>
        <v>X</v>
      </c>
      <c r="Q159" s="34">
        <f t="shared" si="6"/>
        <v>0</v>
      </c>
    </row>
    <row r="160" spans="2:17" ht="12.75">
      <c r="B160" s="17" t="s">
        <v>105</v>
      </c>
      <c r="C160" s="17">
        <f>'Seznam družstev'!B81</f>
        <v>0</v>
      </c>
      <c r="D160" s="16" t="s">
        <v>94</v>
      </c>
      <c r="G160" s="16" t="s">
        <v>3</v>
      </c>
      <c r="N160" s="31">
        <v>157</v>
      </c>
      <c r="O160" s="32">
        <f>VLOOKUP(N160,'Seznam družstev'!$C$2:$D$183,2,FALSE)</f>
        <v>0</v>
      </c>
      <c r="P160" s="83" t="str">
        <f t="shared" si="5"/>
        <v>X</v>
      </c>
      <c r="Q160" s="34">
        <f t="shared" si="6"/>
        <v>0</v>
      </c>
    </row>
    <row r="161" spans="1:17" ht="12.75">
      <c r="A161" s="19" t="s">
        <v>149</v>
      </c>
      <c r="B161" s="17" t="str">
        <f>VLOOKUP(A161,'Seznam družstev'!$C$2:$D$183,2,FALSE)</f>
        <v>x</v>
      </c>
      <c r="C161" s="18" t="s">
        <v>0</v>
      </c>
      <c r="D161" s="29"/>
      <c r="E161" s="29"/>
      <c r="F161" s="19" t="str">
        <f>A161</f>
        <v>x</v>
      </c>
      <c r="G161" s="30">
        <f>IF(E161="DISK","DISK",D161)</f>
        <v>0</v>
      </c>
      <c r="N161" s="31">
        <v>158</v>
      </c>
      <c r="O161" s="32">
        <f>VLOOKUP(N161,'Seznam družstev'!$C$2:$D$183,2,FALSE)</f>
        <v>0</v>
      </c>
      <c r="P161" s="83" t="str">
        <f t="shared" si="5"/>
        <v>X</v>
      </c>
      <c r="Q161" s="34">
        <f t="shared" si="6"/>
        <v>0</v>
      </c>
    </row>
    <row r="162" spans="1:17" ht="12.75">
      <c r="A162" s="19" t="s">
        <v>149</v>
      </c>
      <c r="B162" s="17" t="str">
        <f>VLOOKUP(A162,'Seznam družstev'!$C$2:$D$183,2,FALSE)</f>
        <v>x</v>
      </c>
      <c r="C162" s="18" t="s">
        <v>1</v>
      </c>
      <c r="D162" s="29"/>
      <c r="E162" s="29"/>
      <c r="F162" s="19" t="str">
        <f>A162</f>
        <v>x</v>
      </c>
      <c r="G162" s="30">
        <f>IF(E162="DISK","DISK",D162-D161)</f>
        <v>0</v>
      </c>
      <c r="N162" s="31">
        <v>159</v>
      </c>
      <c r="O162" s="32">
        <f>VLOOKUP(N162,'Seznam družstev'!$C$2:$D$183,2,FALSE)</f>
        <v>0</v>
      </c>
      <c r="P162" s="83" t="str">
        <f t="shared" si="5"/>
        <v>X</v>
      </c>
      <c r="Q162" s="34">
        <f t="shared" si="6"/>
        <v>0</v>
      </c>
    </row>
    <row r="163" spans="1:17" ht="13.5" thickBot="1">
      <c r="A163" s="19" t="s">
        <v>149</v>
      </c>
      <c r="B163" s="17" t="str">
        <f>VLOOKUP(A163,'Seznam družstev'!$C$2:$D$183,2,FALSE)</f>
        <v>x</v>
      </c>
      <c r="C163" s="18" t="s">
        <v>140</v>
      </c>
      <c r="D163" s="29"/>
      <c r="E163" s="29"/>
      <c r="F163" s="19" t="str">
        <f>A163</f>
        <v>x</v>
      </c>
      <c r="G163" s="30">
        <f>IF(E163="DISK","DISK",D163-D162)</f>
        <v>0</v>
      </c>
      <c r="N163" s="31">
        <v>160</v>
      </c>
      <c r="O163" s="32">
        <f>VLOOKUP(N163,'Seznam družstev'!$C$2:$D$183,2,FALSE)</f>
        <v>0</v>
      </c>
      <c r="P163" s="83" t="str">
        <f t="shared" si="5"/>
        <v>X</v>
      </c>
      <c r="Q163" s="34">
        <f t="shared" si="6"/>
        <v>0</v>
      </c>
    </row>
    <row r="164" spans="3:17" ht="13.5" thickBot="1">
      <c r="C164" s="35" t="s">
        <v>2</v>
      </c>
      <c r="D164" s="36">
        <f>IF(OR(E161="DISK",E162="DISK",E163="DISK"),"DISK",D163)</f>
        <v>0</v>
      </c>
      <c r="E164" s="37"/>
      <c r="F164" s="78"/>
      <c r="G164" s="37"/>
      <c r="N164" s="31">
        <v>161</v>
      </c>
      <c r="O164" s="32">
        <f>VLOOKUP(N164,'Seznam družstev'!$C$2:$D$183,2,FALSE)</f>
        <v>0</v>
      </c>
      <c r="P164" s="83" t="str">
        <f t="shared" si="5"/>
        <v>X</v>
      </c>
      <c r="Q164" s="34">
        <f t="shared" si="6"/>
        <v>0</v>
      </c>
    </row>
    <row r="165" spans="6:17" ht="12.75">
      <c r="F165" s="19"/>
      <c r="N165" s="31">
        <v>162</v>
      </c>
      <c r="O165" s="32">
        <f>VLOOKUP(N165,'Seznam družstev'!$C$2:$D$183,2,FALSE)</f>
        <v>0</v>
      </c>
      <c r="P165" s="83" t="str">
        <f t="shared" si="5"/>
        <v>X</v>
      </c>
      <c r="Q165" s="34">
        <f t="shared" si="6"/>
        <v>0</v>
      </c>
    </row>
    <row r="166" spans="2:17" ht="12.75">
      <c r="B166" s="17" t="s">
        <v>106</v>
      </c>
      <c r="C166" s="17">
        <f>'Seznam družstev'!B84</f>
        <v>0</v>
      </c>
      <c r="D166" s="16" t="s">
        <v>94</v>
      </c>
      <c r="G166" s="16" t="s">
        <v>3</v>
      </c>
      <c r="N166" s="31">
        <v>163</v>
      </c>
      <c r="O166" s="32">
        <f>VLOOKUP(N166,'Seznam družstev'!$C$2:$D$183,2,FALSE)</f>
        <v>0</v>
      </c>
      <c r="P166" s="83" t="str">
        <f t="shared" si="5"/>
        <v>X</v>
      </c>
      <c r="Q166" s="34">
        <f t="shared" si="6"/>
        <v>0</v>
      </c>
    </row>
    <row r="167" spans="1:17" ht="12.75">
      <c r="A167" s="19" t="s">
        <v>149</v>
      </c>
      <c r="B167" s="17" t="str">
        <f>VLOOKUP(A167,'Seznam družstev'!$C$2:$D$183,2,FALSE)</f>
        <v>x</v>
      </c>
      <c r="C167" s="18" t="s">
        <v>0</v>
      </c>
      <c r="D167" s="29"/>
      <c r="E167" s="29"/>
      <c r="F167" s="19" t="str">
        <f>A167</f>
        <v>x</v>
      </c>
      <c r="G167" s="30">
        <f>IF(E167="DISK","DISK",D167)</f>
        <v>0</v>
      </c>
      <c r="N167" s="31">
        <v>164</v>
      </c>
      <c r="O167" s="32">
        <f>VLOOKUP(N167,'Seznam družstev'!$C$2:$D$183,2,FALSE)</f>
        <v>0</v>
      </c>
      <c r="P167" s="83" t="str">
        <f t="shared" si="5"/>
        <v>X</v>
      </c>
      <c r="Q167" s="34">
        <f t="shared" si="6"/>
        <v>0</v>
      </c>
    </row>
    <row r="168" spans="1:17" ht="12.75">
      <c r="A168" s="19" t="s">
        <v>149</v>
      </c>
      <c r="B168" s="17" t="str">
        <f>VLOOKUP(A168,'Seznam družstev'!$C$2:$D$183,2,FALSE)</f>
        <v>x</v>
      </c>
      <c r="C168" s="18" t="s">
        <v>1</v>
      </c>
      <c r="D168" s="29"/>
      <c r="E168" s="29"/>
      <c r="F168" s="19" t="str">
        <f>A168</f>
        <v>x</v>
      </c>
      <c r="G168" s="30">
        <f>IF(E168="DISK","DISK",D168-D167)</f>
        <v>0</v>
      </c>
      <c r="N168" s="31">
        <v>165</v>
      </c>
      <c r="O168" s="32">
        <f>VLOOKUP(N168,'Seznam družstev'!$C$2:$D$183,2,FALSE)</f>
        <v>0</v>
      </c>
      <c r="P168" s="83" t="str">
        <f t="shared" si="5"/>
        <v>X</v>
      </c>
      <c r="Q168" s="34">
        <f t="shared" si="6"/>
        <v>0</v>
      </c>
    </row>
    <row r="169" spans="1:17" ht="13.5" thickBot="1">
      <c r="A169" s="19" t="s">
        <v>149</v>
      </c>
      <c r="B169" s="17" t="str">
        <f>VLOOKUP(A169,'Seznam družstev'!$C$2:$D$183,2,FALSE)</f>
        <v>x</v>
      </c>
      <c r="C169" s="18" t="s">
        <v>140</v>
      </c>
      <c r="D169" s="29"/>
      <c r="E169" s="29"/>
      <c r="F169" s="19" t="str">
        <f>A169</f>
        <v>x</v>
      </c>
      <c r="G169" s="30">
        <f>IF(E169="DISK","DISK",D169-D168)</f>
        <v>0</v>
      </c>
      <c r="N169" s="31">
        <v>166</v>
      </c>
      <c r="O169" s="32">
        <f>VLOOKUP(N169,'Seznam družstev'!$C$2:$D$183,2,FALSE)</f>
        <v>0</v>
      </c>
      <c r="P169" s="83" t="str">
        <f t="shared" si="5"/>
        <v>X</v>
      </c>
      <c r="Q169" s="34">
        <f t="shared" si="6"/>
        <v>0</v>
      </c>
    </row>
    <row r="170" spans="3:17" ht="13.5" thickBot="1">
      <c r="C170" s="35" t="s">
        <v>2</v>
      </c>
      <c r="D170" s="36">
        <f>IF(OR(E167="DISK",E168="DISK",E169="DISK"),"DISK",D169)</f>
        <v>0</v>
      </c>
      <c r="E170" s="37"/>
      <c r="F170" s="78"/>
      <c r="G170" s="37"/>
      <c r="N170" s="31">
        <v>167</v>
      </c>
      <c r="O170" s="32">
        <f>VLOOKUP(N170,'Seznam družstev'!$C$2:$D$183,2,FALSE)</f>
        <v>0</v>
      </c>
      <c r="P170" s="83" t="str">
        <f t="shared" si="5"/>
        <v>X</v>
      </c>
      <c r="Q170" s="34">
        <f t="shared" si="6"/>
        <v>0</v>
      </c>
    </row>
    <row r="171" spans="6:17" ht="12.75">
      <c r="F171" s="19"/>
      <c r="N171" s="31">
        <v>168</v>
      </c>
      <c r="O171" s="32">
        <f>VLOOKUP(N171,'Seznam družstev'!$C$2:$D$183,2,FALSE)</f>
        <v>0</v>
      </c>
      <c r="P171" s="83" t="str">
        <f t="shared" si="5"/>
        <v>X</v>
      </c>
      <c r="Q171" s="34">
        <f t="shared" si="6"/>
        <v>0</v>
      </c>
    </row>
    <row r="172" spans="2:17" ht="12.75">
      <c r="B172" s="17" t="s">
        <v>107</v>
      </c>
      <c r="C172" s="17">
        <f>'Seznam družstev'!B87</f>
        <v>0</v>
      </c>
      <c r="D172" s="16" t="s">
        <v>94</v>
      </c>
      <c r="G172" s="16" t="s">
        <v>3</v>
      </c>
      <c r="N172" s="31">
        <v>169</v>
      </c>
      <c r="O172" s="32">
        <f>VLOOKUP(N172,'Seznam družstev'!$C$2:$D$183,2,FALSE)</f>
        <v>0</v>
      </c>
      <c r="P172" s="83" t="str">
        <f t="shared" si="5"/>
        <v>X</v>
      </c>
      <c r="Q172" s="34">
        <f t="shared" si="6"/>
        <v>0</v>
      </c>
    </row>
    <row r="173" spans="1:17" ht="12.75">
      <c r="A173" s="19" t="s">
        <v>149</v>
      </c>
      <c r="B173" s="17" t="str">
        <f>VLOOKUP(A173,'Seznam družstev'!$C$2:$D$183,2,FALSE)</f>
        <v>x</v>
      </c>
      <c r="C173" s="18" t="s">
        <v>0</v>
      </c>
      <c r="D173" s="29"/>
      <c r="E173" s="29"/>
      <c r="F173" s="19" t="str">
        <f>A173</f>
        <v>x</v>
      </c>
      <c r="G173" s="30">
        <f>IF(E173="DISK","DISK",D173)</f>
        <v>0</v>
      </c>
      <c r="N173" s="31">
        <v>170</v>
      </c>
      <c r="O173" s="32">
        <f>VLOOKUP(N173,'Seznam družstev'!$C$2:$D$183,2,FALSE)</f>
        <v>0</v>
      </c>
      <c r="P173" s="83" t="str">
        <f t="shared" si="5"/>
        <v>X</v>
      </c>
      <c r="Q173" s="34">
        <f t="shared" si="6"/>
        <v>0</v>
      </c>
    </row>
    <row r="174" spans="1:17" ht="12.75">
      <c r="A174" s="19" t="s">
        <v>149</v>
      </c>
      <c r="B174" s="17" t="str">
        <f>VLOOKUP(A174,'Seznam družstev'!$C$2:$D$183,2,FALSE)</f>
        <v>x</v>
      </c>
      <c r="C174" s="18" t="s">
        <v>1</v>
      </c>
      <c r="D174" s="29"/>
      <c r="E174" s="29"/>
      <c r="F174" s="19" t="str">
        <f>A174</f>
        <v>x</v>
      </c>
      <c r="G174" s="30">
        <f>IF(E174="DISK","DISK",D174-D173)</f>
        <v>0</v>
      </c>
      <c r="N174" s="31">
        <v>171</v>
      </c>
      <c r="O174" s="32">
        <f>VLOOKUP(N174,'Seznam družstev'!$C$2:$D$183,2,FALSE)</f>
        <v>0</v>
      </c>
      <c r="P174" s="83" t="str">
        <f t="shared" si="5"/>
        <v>X</v>
      </c>
      <c r="Q174" s="34">
        <f t="shared" si="6"/>
        <v>0</v>
      </c>
    </row>
    <row r="175" spans="1:17" ht="13.5" thickBot="1">
      <c r="A175" s="19" t="s">
        <v>149</v>
      </c>
      <c r="B175" s="17" t="str">
        <f>VLOOKUP(A175,'Seznam družstev'!$C$2:$D$183,2,FALSE)</f>
        <v>x</v>
      </c>
      <c r="C175" s="18" t="s">
        <v>140</v>
      </c>
      <c r="D175" s="29"/>
      <c r="E175" s="29"/>
      <c r="F175" s="19" t="str">
        <f>A175</f>
        <v>x</v>
      </c>
      <c r="G175" s="30">
        <f>IF(E175="DISK","DISK",D175-D174)</f>
        <v>0</v>
      </c>
      <c r="N175" s="31">
        <v>172</v>
      </c>
      <c r="O175" s="32">
        <f>VLOOKUP(N175,'Seznam družstev'!$C$2:$D$183,2,FALSE)</f>
        <v>0</v>
      </c>
      <c r="P175" s="83" t="str">
        <f t="shared" si="5"/>
        <v>X</v>
      </c>
      <c r="Q175" s="34">
        <f t="shared" si="6"/>
        <v>0</v>
      </c>
    </row>
    <row r="176" spans="3:17" ht="13.5" thickBot="1">
      <c r="C176" s="35" t="s">
        <v>2</v>
      </c>
      <c r="D176" s="36">
        <f>IF(OR(E173="DISK",E174="DISK",E175="DISK"),"DISK",D175)</f>
        <v>0</v>
      </c>
      <c r="E176" s="37"/>
      <c r="F176" s="78"/>
      <c r="G176" s="37"/>
      <c r="N176" s="31">
        <v>173</v>
      </c>
      <c r="O176" s="32">
        <f>VLOOKUP(N176,'Seznam družstev'!$C$2:$D$183,2,FALSE)</f>
        <v>0</v>
      </c>
      <c r="P176" s="83" t="str">
        <f t="shared" si="5"/>
        <v>X</v>
      </c>
      <c r="Q176" s="34">
        <f t="shared" si="6"/>
        <v>0</v>
      </c>
    </row>
    <row r="177" spans="6:17" ht="12.75">
      <c r="F177" s="19"/>
      <c r="N177" s="31">
        <v>174</v>
      </c>
      <c r="O177" s="32">
        <f>VLOOKUP(N177,'Seznam družstev'!$C$2:$D$183,2,FALSE)</f>
        <v>0</v>
      </c>
      <c r="P177" s="83" t="str">
        <f t="shared" si="5"/>
        <v>X</v>
      </c>
      <c r="Q177" s="34">
        <f t="shared" si="6"/>
        <v>0</v>
      </c>
    </row>
    <row r="178" spans="2:17" ht="12.75">
      <c r="B178" s="17" t="s">
        <v>108</v>
      </c>
      <c r="C178" s="17">
        <f>'Seznam družstev'!B90</f>
        <v>0</v>
      </c>
      <c r="D178" s="16" t="s">
        <v>94</v>
      </c>
      <c r="G178" s="16" t="s">
        <v>3</v>
      </c>
      <c r="N178" s="31">
        <v>175</v>
      </c>
      <c r="O178" s="32">
        <f>VLOOKUP(N178,'Seznam družstev'!$C$2:$D$183,2,FALSE)</f>
        <v>0</v>
      </c>
      <c r="P178" s="83" t="str">
        <f t="shared" si="5"/>
        <v>X</v>
      </c>
      <c r="Q178" s="34">
        <f t="shared" si="6"/>
        <v>0</v>
      </c>
    </row>
    <row r="179" spans="1:17" ht="12.75">
      <c r="A179" s="19" t="s">
        <v>149</v>
      </c>
      <c r="B179" s="17" t="str">
        <f>VLOOKUP(A179,'Seznam družstev'!$C$2:$D$183,2,FALSE)</f>
        <v>x</v>
      </c>
      <c r="C179" s="18" t="s">
        <v>0</v>
      </c>
      <c r="D179" s="29"/>
      <c r="E179" s="29"/>
      <c r="F179" s="19" t="str">
        <f>A179</f>
        <v>x</v>
      </c>
      <c r="G179" s="30">
        <f>IF(E179="DISK","DISK",D179)</f>
        <v>0</v>
      </c>
      <c r="N179" s="31">
        <v>176</v>
      </c>
      <c r="O179" s="32">
        <f>VLOOKUP(N179,'Seznam družstev'!$C$2:$D$183,2,FALSE)</f>
        <v>0</v>
      </c>
      <c r="P179" s="83" t="str">
        <f t="shared" si="5"/>
        <v>X</v>
      </c>
      <c r="Q179" s="34">
        <f t="shared" si="6"/>
        <v>0</v>
      </c>
    </row>
    <row r="180" spans="1:17" ht="12.75">
      <c r="A180" s="19" t="s">
        <v>149</v>
      </c>
      <c r="B180" s="17" t="str">
        <f>VLOOKUP(A180,'Seznam družstev'!$C$2:$D$183,2,FALSE)</f>
        <v>x</v>
      </c>
      <c r="C180" s="18" t="s">
        <v>1</v>
      </c>
      <c r="D180" s="29"/>
      <c r="E180" s="29"/>
      <c r="F180" s="19" t="str">
        <f>A180</f>
        <v>x</v>
      </c>
      <c r="G180" s="30">
        <f>IF(E180="DISK","DISK",D180-D179)</f>
        <v>0</v>
      </c>
      <c r="N180" s="31">
        <v>177</v>
      </c>
      <c r="O180" s="32">
        <f>VLOOKUP(N180,'Seznam družstev'!$C$2:$D$183,2,FALSE)</f>
        <v>0</v>
      </c>
      <c r="P180" s="83" t="str">
        <f t="shared" si="5"/>
        <v>X</v>
      </c>
      <c r="Q180" s="34">
        <f t="shared" si="6"/>
        <v>0</v>
      </c>
    </row>
    <row r="181" spans="1:17" ht="13.5" thickBot="1">
      <c r="A181" s="19" t="s">
        <v>149</v>
      </c>
      <c r="B181" s="17" t="str">
        <f>VLOOKUP(A181,'Seznam družstev'!$C$2:$D$183,2,FALSE)</f>
        <v>x</v>
      </c>
      <c r="C181" s="18" t="s">
        <v>140</v>
      </c>
      <c r="D181" s="29"/>
      <c r="E181" s="29"/>
      <c r="F181" s="19" t="str">
        <f>A181</f>
        <v>x</v>
      </c>
      <c r="G181" s="30">
        <f>IF(E181="DISK","DISK",D181-D180)</f>
        <v>0</v>
      </c>
      <c r="N181" s="31">
        <v>178</v>
      </c>
      <c r="O181" s="32">
        <f>VLOOKUP(N181,'Seznam družstev'!$C$2:$D$183,2,FALSE)</f>
        <v>0</v>
      </c>
      <c r="P181" s="83" t="str">
        <f t="shared" si="5"/>
        <v>X</v>
      </c>
      <c r="Q181" s="34">
        <f t="shared" si="6"/>
        <v>0</v>
      </c>
    </row>
    <row r="182" spans="3:17" ht="13.5" thickBot="1">
      <c r="C182" s="35" t="s">
        <v>2</v>
      </c>
      <c r="D182" s="36">
        <f>IF(OR(E179="DISK",E180="DISK",E181="DISK"),"DISK",D181)</f>
        <v>0</v>
      </c>
      <c r="E182" s="37"/>
      <c r="F182" s="78"/>
      <c r="G182" s="37"/>
      <c r="N182" s="31">
        <v>179</v>
      </c>
      <c r="O182" s="32">
        <f>VLOOKUP(N182,'Seznam družstev'!$C$2:$D$183,2,FALSE)</f>
        <v>0</v>
      </c>
      <c r="P182" s="83" t="str">
        <f t="shared" si="5"/>
        <v>X</v>
      </c>
      <c r="Q182" s="34">
        <f t="shared" si="6"/>
        <v>0</v>
      </c>
    </row>
    <row r="183" spans="6:17" ht="13.5" thickBot="1">
      <c r="F183" s="19"/>
      <c r="N183" s="38">
        <v>180</v>
      </c>
      <c r="O183" s="39">
        <f>VLOOKUP(N183,'Seznam družstev'!$C$2:$D$183,2,FALSE)</f>
        <v>0</v>
      </c>
      <c r="P183" s="88" t="str">
        <f t="shared" si="5"/>
        <v>X</v>
      </c>
      <c r="Q183" s="41">
        <f t="shared" si="6"/>
        <v>0</v>
      </c>
    </row>
    <row r="184" spans="2:7" ht="12.75">
      <c r="B184" s="17" t="s">
        <v>109</v>
      </c>
      <c r="C184" s="17">
        <f>'Seznam družstev'!B93</f>
        <v>0</v>
      </c>
      <c r="D184" s="16" t="s">
        <v>94</v>
      </c>
      <c r="G184" s="16" t="s">
        <v>3</v>
      </c>
    </row>
    <row r="185" spans="1:7" ht="12.75">
      <c r="A185" s="19" t="s">
        <v>149</v>
      </c>
      <c r="B185" s="17" t="str">
        <f>VLOOKUP(A185,'Seznam družstev'!$C$2:$D$183,2,FALSE)</f>
        <v>x</v>
      </c>
      <c r="C185" s="18" t="s">
        <v>0</v>
      </c>
      <c r="D185" s="29"/>
      <c r="E185" s="29"/>
      <c r="F185" s="19" t="str">
        <f>A185</f>
        <v>x</v>
      </c>
      <c r="G185" s="30">
        <f>IF(E185="DISK","DISK",D185)</f>
        <v>0</v>
      </c>
    </row>
    <row r="186" spans="1:7" ht="12.75">
      <c r="A186" s="19" t="s">
        <v>149</v>
      </c>
      <c r="B186" s="17" t="str">
        <f>VLOOKUP(A186,'Seznam družstev'!$C$2:$D$183,2,FALSE)</f>
        <v>x</v>
      </c>
      <c r="C186" s="18" t="s">
        <v>1</v>
      </c>
      <c r="D186" s="29"/>
      <c r="E186" s="29"/>
      <c r="F186" s="19" t="str">
        <f>A186</f>
        <v>x</v>
      </c>
      <c r="G186" s="30">
        <f>IF(E186="DISK","DISK",D186-D185)</f>
        <v>0</v>
      </c>
    </row>
    <row r="187" spans="1:7" ht="13.5" thickBot="1">
      <c r="A187" s="19" t="s">
        <v>149</v>
      </c>
      <c r="B187" s="17" t="str">
        <f>VLOOKUP(A187,'Seznam družstev'!$C$2:$D$183,2,FALSE)</f>
        <v>x</v>
      </c>
      <c r="C187" s="18" t="s">
        <v>140</v>
      </c>
      <c r="D187" s="29"/>
      <c r="E187" s="29"/>
      <c r="F187" s="19" t="str">
        <f>A187</f>
        <v>x</v>
      </c>
      <c r="G187" s="30">
        <f>IF(E187="DISK","DISK",D187-D186)</f>
        <v>0</v>
      </c>
    </row>
    <row r="188" spans="3:7" ht="13.5" thickBot="1">
      <c r="C188" s="35" t="s">
        <v>2</v>
      </c>
      <c r="D188" s="36">
        <f>IF(OR(E185="DISK",E186="DISK",E187="DISK"),"DISK",D187)</f>
        <v>0</v>
      </c>
      <c r="E188" s="37"/>
      <c r="F188" s="78"/>
      <c r="G188" s="37"/>
    </row>
    <row r="189" ht="12.75">
      <c r="F189" s="19"/>
    </row>
    <row r="190" spans="2:7" ht="12.75">
      <c r="B190" s="17" t="s">
        <v>110</v>
      </c>
      <c r="C190" s="17">
        <f>'Seznam družstev'!B96</f>
        <v>0</v>
      </c>
      <c r="D190" s="16" t="s">
        <v>94</v>
      </c>
      <c r="G190" s="16" t="s">
        <v>3</v>
      </c>
    </row>
    <row r="191" spans="1:7" ht="12.75">
      <c r="A191" s="19" t="s">
        <v>149</v>
      </c>
      <c r="B191" s="17" t="str">
        <f>VLOOKUP(A191,'Seznam družstev'!$C$2:$D$183,2,FALSE)</f>
        <v>x</v>
      </c>
      <c r="C191" s="18" t="s">
        <v>0</v>
      </c>
      <c r="D191" s="29"/>
      <c r="E191" s="29"/>
      <c r="F191" s="19" t="str">
        <f>A191</f>
        <v>x</v>
      </c>
      <c r="G191" s="30">
        <f>IF(E191="DISK","DISK",D191)</f>
        <v>0</v>
      </c>
    </row>
    <row r="192" spans="1:7" ht="12.75">
      <c r="A192" s="19" t="s">
        <v>149</v>
      </c>
      <c r="B192" s="17" t="str">
        <f>VLOOKUP(A192,'Seznam družstev'!$C$2:$D$183,2,FALSE)</f>
        <v>x</v>
      </c>
      <c r="C192" s="18" t="s">
        <v>1</v>
      </c>
      <c r="D192" s="29"/>
      <c r="E192" s="29"/>
      <c r="F192" s="19" t="str">
        <f>A192</f>
        <v>x</v>
      </c>
      <c r="G192" s="30">
        <f>IF(E192="DISK","DISK",D192-D191)</f>
        <v>0</v>
      </c>
    </row>
    <row r="193" spans="1:7" ht="13.5" thickBot="1">
      <c r="A193" s="19" t="s">
        <v>149</v>
      </c>
      <c r="B193" s="17" t="str">
        <f>VLOOKUP(A193,'Seznam družstev'!$C$2:$D$183,2,FALSE)</f>
        <v>x</v>
      </c>
      <c r="C193" s="18" t="s">
        <v>140</v>
      </c>
      <c r="D193" s="29"/>
      <c r="E193" s="29"/>
      <c r="F193" s="19" t="str">
        <f>A193</f>
        <v>x</v>
      </c>
      <c r="G193" s="30">
        <f>IF(E193="DISK","DISK",D193-D192)</f>
        <v>0</v>
      </c>
    </row>
    <row r="194" spans="3:7" ht="13.5" thickBot="1">
      <c r="C194" s="35" t="s">
        <v>2</v>
      </c>
      <c r="D194" s="36">
        <f>IF(OR(E191="DISK",E192="DISK",E193="DISK"),"DISK",D193)</f>
        <v>0</v>
      </c>
      <c r="E194" s="37"/>
      <c r="F194" s="78"/>
      <c r="G194" s="37"/>
    </row>
    <row r="195" ht="12.75">
      <c r="F195" s="19"/>
    </row>
    <row r="196" spans="2:7" ht="12.75">
      <c r="B196" s="17" t="s">
        <v>111</v>
      </c>
      <c r="C196" s="17">
        <f>'Seznam družstev'!B99</f>
        <v>0</v>
      </c>
      <c r="D196" s="16" t="s">
        <v>94</v>
      </c>
      <c r="G196" s="16" t="s">
        <v>3</v>
      </c>
    </row>
    <row r="197" spans="1:7" ht="12.75">
      <c r="A197" s="19" t="s">
        <v>149</v>
      </c>
      <c r="B197" s="17" t="str">
        <f>VLOOKUP(A197,'Seznam družstev'!$C$2:$D$183,2,FALSE)</f>
        <v>x</v>
      </c>
      <c r="C197" s="18" t="s">
        <v>0</v>
      </c>
      <c r="D197" s="29"/>
      <c r="E197" s="29"/>
      <c r="F197" s="19" t="str">
        <f>A197</f>
        <v>x</v>
      </c>
      <c r="G197" s="30">
        <f>IF(E197="DISK","DISK",D197)</f>
        <v>0</v>
      </c>
    </row>
    <row r="198" spans="1:7" ht="12.75">
      <c r="A198" s="19" t="s">
        <v>149</v>
      </c>
      <c r="B198" s="17" t="str">
        <f>VLOOKUP(A198,'Seznam družstev'!$C$2:$D$183,2,FALSE)</f>
        <v>x</v>
      </c>
      <c r="C198" s="18" t="s">
        <v>1</v>
      </c>
      <c r="D198" s="29"/>
      <c r="E198" s="29"/>
      <c r="F198" s="19" t="str">
        <f>A198</f>
        <v>x</v>
      </c>
      <c r="G198" s="30">
        <f>IF(E198="DISK","DISK",D198-D197)</f>
        <v>0</v>
      </c>
    </row>
    <row r="199" spans="1:7" ht="13.5" thickBot="1">
      <c r="A199" s="19" t="s">
        <v>149</v>
      </c>
      <c r="B199" s="17" t="str">
        <f>VLOOKUP(A199,'Seznam družstev'!$C$2:$D$183,2,FALSE)</f>
        <v>x</v>
      </c>
      <c r="C199" s="18" t="s">
        <v>140</v>
      </c>
      <c r="D199" s="29"/>
      <c r="E199" s="29"/>
      <c r="F199" s="19" t="str">
        <f>A199</f>
        <v>x</v>
      </c>
      <c r="G199" s="30">
        <f>IF(E199="DISK","DISK",D199-D198)</f>
        <v>0</v>
      </c>
    </row>
    <row r="200" spans="3:7" ht="13.5" thickBot="1">
      <c r="C200" s="35" t="s">
        <v>2</v>
      </c>
      <c r="D200" s="36">
        <f>IF(OR(E197="DISK",E198="DISK",E199="DISK"),"DISK",D199)</f>
        <v>0</v>
      </c>
      <c r="E200" s="37"/>
      <c r="F200" s="78"/>
      <c r="G200" s="37"/>
    </row>
    <row r="201" ht="12.75">
      <c r="F201" s="19"/>
    </row>
    <row r="202" spans="2:7" ht="12.75">
      <c r="B202" s="17" t="s">
        <v>112</v>
      </c>
      <c r="C202" s="17">
        <f>'Seznam družstev'!B102</f>
        <v>0</v>
      </c>
      <c r="D202" s="16" t="s">
        <v>94</v>
      </c>
      <c r="G202" s="16" t="s">
        <v>3</v>
      </c>
    </row>
    <row r="203" spans="1:7" ht="12.75">
      <c r="A203" s="19" t="s">
        <v>149</v>
      </c>
      <c r="B203" s="17" t="str">
        <f>VLOOKUP(A203,'Seznam družstev'!$C$2:$D$183,2,FALSE)</f>
        <v>x</v>
      </c>
      <c r="C203" s="18" t="s">
        <v>0</v>
      </c>
      <c r="D203" s="29"/>
      <c r="E203" s="29"/>
      <c r="F203" s="19" t="str">
        <f>A203</f>
        <v>x</v>
      </c>
      <c r="G203" s="30">
        <f>IF(E203="DISK","DISK",D203)</f>
        <v>0</v>
      </c>
    </row>
    <row r="204" spans="1:7" ht="12.75">
      <c r="A204" s="19" t="s">
        <v>149</v>
      </c>
      <c r="B204" s="17" t="str">
        <f>VLOOKUP(A204,'Seznam družstev'!$C$2:$D$183,2,FALSE)</f>
        <v>x</v>
      </c>
      <c r="C204" s="18" t="s">
        <v>1</v>
      </c>
      <c r="D204" s="29"/>
      <c r="E204" s="29"/>
      <c r="F204" s="19" t="str">
        <f>A204</f>
        <v>x</v>
      </c>
      <c r="G204" s="30">
        <f>IF(E204="DISK","DISK",D204-D203)</f>
        <v>0</v>
      </c>
    </row>
    <row r="205" spans="1:7" ht="13.5" thickBot="1">
      <c r="A205" s="19" t="s">
        <v>149</v>
      </c>
      <c r="B205" s="17" t="str">
        <f>VLOOKUP(A205,'Seznam družstev'!$C$2:$D$183,2,FALSE)</f>
        <v>x</v>
      </c>
      <c r="C205" s="18" t="s">
        <v>140</v>
      </c>
      <c r="D205" s="29"/>
      <c r="E205" s="29"/>
      <c r="F205" s="19" t="str">
        <f>A205</f>
        <v>x</v>
      </c>
      <c r="G205" s="30">
        <f>IF(E205="DISK","DISK",D205-D204)</f>
        <v>0</v>
      </c>
    </row>
    <row r="206" spans="3:7" ht="13.5" thickBot="1">
      <c r="C206" s="35" t="s">
        <v>2</v>
      </c>
      <c r="D206" s="36">
        <f>IF(OR(E203="DISK",E204="DISK",E205="DISK"),"DISK",D205)</f>
        <v>0</v>
      </c>
      <c r="E206" s="37"/>
      <c r="F206" s="78"/>
      <c r="G206" s="37"/>
    </row>
    <row r="207" ht="12.75">
      <c r="F207" s="19"/>
    </row>
    <row r="208" spans="2:7" ht="12.75">
      <c r="B208" s="17" t="s">
        <v>113</v>
      </c>
      <c r="C208" s="17">
        <f>'Seznam družstev'!B105</f>
        <v>0</v>
      </c>
      <c r="D208" s="16" t="s">
        <v>94</v>
      </c>
      <c r="G208" s="16" t="s">
        <v>3</v>
      </c>
    </row>
    <row r="209" spans="1:7" ht="12.75">
      <c r="A209" s="19" t="s">
        <v>149</v>
      </c>
      <c r="B209" s="17" t="str">
        <f>VLOOKUP(A209,'Seznam družstev'!$C$2:$D$183,2,FALSE)</f>
        <v>x</v>
      </c>
      <c r="C209" s="18" t="s">
        <v>0</v>
      </c>
      <c r="D209" s="29"/>
      <c r="E209" s="29"/>
      <c r="F209" s="19" t="str">
        <f>A209</f>
        <v>x</v>
      </c>
      <c r="G209" s="30">
        <f>IF(E209="DISK","DISK",D209)</f>
        <v>0</v>
      </c>
    </row>
    <row r="210" spans="1:7" ht="12.75">
      <c r="A210" s="19" t="s">
        <v>149</v>
      </c>
      <c r="B210" s="17" t="str">
        <f>VLOOKUP(A210,'Seznam družstev'!$C$2:$D$183,2,FALSE)</f>
        <v>x</v>
      </c>
      <c r="C210" s="18" t="s">
        <v>1</v>
      </c>
      <c r="D210" s="29"/>
      <c r="E210" s="29"/>
      <c r="F210" s="19" t="str">
        <f>A210</f>
        <v>x</v>
      </c>
      <c r="G210" s="30">
        <f>IF(E210="DISK","DISK",D210-D209)</f>
        <v>0</v>
      </c>
    </row>
    <row r="211" spans="1:7" ht="13.5" thickBot="1">
      <c r="A211" s="19" t="s">
        <v>149</v>
      </c>
      <c r="B211" s="17" t="str">
        <f>VLOOKUP(A211,'Seznam družstev'!$C$2:$D$183,2,FALSE)</f>
        <v>x</v>
      </c>
      <c r="C211" s="18" t="s">
        <v>140</v>
      </c>
      <c r="D211" s="29"/>
      <c r="E211" s="29"/>
      <c r="F211" s="19" t="str">
        <f>A211</f>
        <v>x</v>
      </c>
      <c r="G211" s="30">
        <f>IF(E211="DISK","DISK",D211-D210)</f>
        <v>0</v>
      </c>
    </row>
    <row r="212" spans="3:7" ht="13.5" thickBot="1">
      <c r="C212" s="35" t="s">
        <v>2</v>
      </c>
      <c r="D212" s="36">
        <f>IF(OR(E209="DISK",E210="DISK",E211="DISK"),"DISK",D211)</f>
        <v>0</v>
      </c>
      <c r="E212" s="37"/>
      <c r="F212" s="78"/>
      <c r="G212" s="37"/>
    </row>
    <row r="213" ht="12.75">
      <c r="F213" s="19"/>
    </row>
    <row r="214" spans="2:7" ht="12.75">
      <c r="B214" s="17" t="s">
        <v>114</v>
      </c>
      <c r="C214" s="17">
        <f>'Seznam družstev'!B108</f>
        <v>0</v>
      </c>
      <c r="D214" s="16" t="s">
        <v>94</v>
      </c>
      <c r="G214" s="16" t="s">
        <v>3</v>
      </c>
    </row>
    <row r="215" spans="1:7" ht="12.75">
      <c r="A215" s="19" t="s">
        <v>149</v>
      </c>
      <c r="B215" s="17" t="str">
        <f>VLOOKUP(A215,'Seznam družstev'!$C$2:$D$183,2,FALSE)</f>
        <v>x</v>
      </c>
      <c r="C215" s="18" t="s">
        <v>0</v>
      </c>
      <c r="D215" s="29"/>
      <c r="E215" s="29"/>
      <c r="F215" s="19" t="str">
        <f>A215</f>
        <v>x</v>
      </c>
      <c r="G215" s="30">
        <f>IF(E215="DISK","DISK",D215)</f>
        <v>0</v>
      </c>
    </row>
    <row r="216" spans="1:7" ht="12.75">
      <c r="A216" s="19" t="s">
        <v>149</v>
      </c>
      <c r="B216" s="17" t="str">
        <f>VLOOKUP(A216,'Seznam družstev'!$C$2:$D$183,2,FALSE)</f>
        <v>x</v>
      </c>
      <c r="C216" s="18" t="s">
        <v>1</v>
      </c>
      <c r="D216" s="29"/>
      <c r="E216" s="29"/>
      <c r="F216" s="19" t="str">
        <f>A216</f>
        <v>x</v>
      </c>
      <c r="G216" s="30">
        <f>IF(E216="DISK","DISK",D216-D215)</f>
        <v>0</v>
      </c>
    </row>
    <row r="217" spans="1:7" ht="13.5" thickBot="1">
      <c r="A217" s="19" t="s">
        <v>149</v>
      </c>
      <c r="B217" s="17" t="str">
        <f>VLOOKUP(A217,'Seznam družstev'!$C$2:$D$183,2,FALSE)</f>
        <v>x</v>
      </c>
      <c r="C217" s="18" t="s">
        <v>140</v>
      </c>
      <c r="D217" s="29"/>
      <c r="E217" s="29"/>
      <c r="F217" s="19" t="str">
        <f>A217</f>
        <v>x</v>
      </c>
      <c r="G217" s="30">
        <f>IF(E217="DISK","DISK",D217-D216)</f>
        <v>0</v>
      </c>
    </row>
    <row r="218" spans="3:7" ht="13.5" thickBot="1">
      <c r="C218" s="35" t="s">
        <v>2</v>
      </c>
      <c r="D218" s="36">
        <f>IF(OR(E215="DISK",E216="DISK",E217="DISK"),"DISK",D217)</f>
        <v>0</v>
      </c>
      <c r="E218" s="37"/>
      <c r="F218" s="78"/>
      <c r="G218" s="37"/>
    </row>
    <row r="219" ht="12.75">
      <c r="F219" s="19"/>
    </row>
    <row r="220" spans="2:7" ht="12.75">
      <c r="B220" s="17" t="s">
        <v>115</v>
      </c>
      <c r="C220" s="17">
        <f>'Seznam družstev'!B111</f>
        <v>0</v>
      </c>
      <c r="D220" s="16" t="s">
        <v>94</v>
      </c>
      <c r="G220" s="16" t="s">
        <v>3</v>
      </c>
    </row>
    <row r="221" spans="1:7" ht="12.75">
      <c r="A221" s="19" t="s">
        <v>149</v>
      </c>
      <c r="B221" s="17" t="str">
        <f>VLOOKUP(A221,'Seznam družstev'!$C$2:$D$183,2,FALSE)</f>
        <v>x</v>
      </c>
      <c r="C221" s="18" t="s">
        <v>0</v>
      </c>
      <c r="D221" s="29"/>
      <c r="E221" s="29"/>
      <c r="F221" s="19" t="str">
        <f>A221</f>
        <v>x</v>
      </c>
      <c r="G221" s="30">
        <f>IF(E221="DISK","DISK",D221)</f>
        <v>0</v>
      </c>
    </row>
    <row r="222" spans="1:7" ht="12.75">
      <c r="A222" s="19" t="s">
        <v>149</v>
      </c>
      <c r="B222" s="17" t="str">
        <f>VLOOKUP(A222,'Seznam družstev'!$C$2:$D$183,2,FALSE)</f>
        <v>x</v>
      </c>
      <c r="C222" s="18" t="s">
        <v>1</v>
      </c>
      <c r="D222" s="29"/>
      <c r="E222" s="29"/>
      <c r="F222" s="19" t="str">
        <f>A222</f>
        <v>x</v>
      </c>
      <c r="G222" s="30">
        <f>IF(E222="DISK","DISK",D222-D221)</f>
        <v>0</v>
      </c>
    </row>
    <row r="223" spans="1:7" ht="13.5" thickBot="1">
      <c r="A223" s="19" t="s">
        <v>149</v>
      </c>
      <c r="B223" s="17" t="str">
        <f>VLOOKUP(A223,'Seznam družstev'!$C$2:$D$183,2,FALSE)</f>
        <v>x</v>
      </c>
      <c r="C223" s="18" t="s">
        <v>140</v>
      </c>
      <c r="D223" s="29"/>
      <c r="E223" s="29"/>
      <c r="F223" s="19" t="str">
        <f>A223</f>
        <v>x</v>
      </c>
      <c r="G223" s="30">
        <f>IF(E223="DISK","DISK",D223-D222)</f>
        <v>0</v>
      </c>
    </row>
    <row r="224" spans="3:7" ht="13.5" thickBot="1">
      <c r="C224" s="35" t="s">
        <v>2</v>
      </c>
      <c r="D224" s="36">
        <f>IF(OR(E221="DISK",E222="DISK",E223="DISK"),"DISK",D223)</f>
        <v>0</v>
      </c>
      <c r="E224" s="37"/>
      <c r="F224" s="78"/>
      <c r="G224" s="37"/>
    </row>
    <row r="225" ht="12.75">
      <c r="F225" s="19"/>
    </row>
    <row r="226" spans="2:7" ht="12.75">
      <c r="B226" s="17" t="s">
        <v>116</v>
      </c>
      <c r="C226" s="17">
        <f>'Seznam družstev'!B114</f>
        <v>0</v>
      </c>
      <c r="D226" s="16" t="s">
        <v>94</v>
      </c>
      <c r="G226" s="16" t="s">
        <v>3</v>
      </c>
    </row>
    <row r="227" spans="1:7" ht="12.75">
      <c r="A227" s="19" t="s">
        <v>149</v>
      </c>
      <c r="B227" s="17" t="str">
        <f>VLOOKUP(A227,'Seznam družstev'!$C$2:$D$183,2,FALSE)</f>
        <v>x</v>
      </c>
      <c r="C227" s="18" t="s">
        <v>0</v>
      </c>
      <c r="D227" s="29"/>
      <c r="E227" s="29"/>
      <c r="F227" s="19" t="str">
        <f>A227</f>
        <v>x</v>
      </c>
      <c r="G227" s="30">
        <f>IF(E227="DISK","DISK",D227)</f>
        <v>0</v>
      </c>
    </row>
    <row r="228" spans="1:7" ht="12.75">
      <c r="A228" s="19" t="s">
        <v>149</v>
      </c>
      <c r="B228" s="17" t="str">
        <f>VLOOKUP(A228,'Seznam družstev'!$C$2:$D$183,2,FALSE)</f>
        <v>x</v>
      </c>
      <c r="C228" s="18" t="s">
        <v>1</v>
      </c>
      <c r="D228" s="29"/>
      <c r="E228" s="29"/>
      <c r="F228" s="19" t="str">
        <f>A228</f>
        <v>x</v>
      </c>
      <c r="G228" s="30">
        <f>IF(E228="DISK","DISK",D228-D227)</f>
        <v>0</v>
      </c>
    </row>
    <row r="229" spans="1:7" ht="13.5" thickBot="1">
      <c r="A229" s="19" t="s">
        <v>149</v>
      </c>
      <c r="B229" s="17" t="str">
        <f>VLOOKUP(A229,'Seznam družstev'!$C$2:$D$183,2,FALSE)</f>
        <v>x</v>
      </c>
      <c r="C229" s="18" t="s">
        <v>140</v>
      </c>
      <c r="D229" s="29"/>
      <c r="E229" s="29"/>
      <c r="F229" s="19" t="str">
        <f>A229</f>
        <v>x</v>
      </c>
      <c r="G229" s="30">
        <f>IF(E229="DISK","DISK",D229-D228)</f>
        <v>0</v>
      </c>
    </row>
    <row r="230" spans="3:7" ht="13.5" thickBot="1">
      <c r="C230" s="35" t="s">
        <v>2</v>
      </c>
      <c r="D230" s="36">
        <f>IF(OR(E227="DISK",E228="DISK",E229="DISK"),"DISK",D229)</f>
        <v>0</v>
      </c>
      <c r="E230" s="37"/>
      <c r="F230" s="78"/>
      <c r="G230" s="37"/>
    </row>
    <row r="231" ht="12.75">
      <c r="F231" s="19"/>
    </row>
    <row r="232" spans="2:7" ht="12.75">
      <c r="B232" s="17" t="s">
        <v>117</v>
      </c>
      <c r="C232" s="17">
        <f>'Seznam družstev'!B117</f>
        <v>0</v>
      </c>
      <c r="D232" s="16" t="s">
        <v>94</v>
      </c>
      <c r="G232" s="16" t="s">
        <v>3</v>
      </c>
    </row>
    <row r="233" spans="1:7" ht="12.75">
      <c r="A233" s="19" t="s">
        <v>149</v>
      </c>
      <c r="B233" s="17" t="str">
        <f>VLOOKUP(A233,'Seznam družstev'!$C$2:$D$183,2,FALSE)</f>
        <v>x</v>
      </c>
      <c r="C233" s="18" t="s">
        <v>0</v>
      </c>
      <c r="D233" s="29"/>
      <c r="E233" s="29"/>
      <c r="F233" s="19" t="str">
        <f>A233</f>
        <v>x</v>
      </c>
      <c r="G233" s="30">
        <f>IF(E233="DISK","DISK",D233)</f>
        <v>0</v>
      </c>
    </row>
    <row r="234" spans="1:7" ht="12.75">
      <c r="A234" s="19" t="s">
        <v>149</v>
      </c>
      <c r="B234" s="17" t="str">
        <f>VLOOKUP(A234,'Seznam družstev'!$C$2:$D$183,2,FALSE)</f>
        <v>x</v>
      </c>
      <c r="C234" s="18" t="s">
        <v>1</v>
      </c>
      <c r="D234" s="29"/>
      <c r="E234" s="29"/>
      <c r="F234" s="19" t="str">
        <f>A234</f>
        <v>x</v>
      </c>
      <c r="G234" s="30">
        <f>IF(E234="DISK","DISK",D234-D233)</f>
        <v>0</v>
      </c>
    </row>
    <row r="235" spans="1:7" ht="13.5" thickBot="1">
      <c r="A235" s="19" t="s">
        <v>149</v>
      </c>
      <c r="B235" s="17" t="str">
        <f>VLOOKUP(A235,'Seznam družstev'!$C$2:$D$183,2,FALSE)</f>
        <v>x</v>
      </c>
      <c r="C235" s="18" t="s">
        <v>140</v>
      </c>
      <c r="D235" s="29"/>
      <c r="E235" s="29"/>
      <c r="F235" s="19" t="str">
        <f>A235</f>
        <v>x</v>
      </c>
      <c r="G235" s="30">
        <f>IF(E235="DISK","DISK",D235-D234)</f>
        <v>0</v>
      </c>
    </row>
    <row r="236" spans="3:7" ht="13.5" thickBot="1">
      <c r="C236" s="35" t="s">
        <v>2</v>
      </c>
      <c r="D236" s="36">
        <f>IF(OR(E233="DISK",E234="DISK",E235="DISK"),"DISK",D235)</f>
        <v>0</v>
      </c>
      <c r="E236" s="37"/>
      <c r="F236" s="78"/>
      <c r="G236" s="37"/>
    </row>
    <row r="237" ht="12.75">
      <c r="F237" s="19"/>
    </row>
    <row r="238" spans="2:7" ht="12.75">
      <c r="B238" s="17" t="s">
        <v>118</v>
      </c>
      <c r="C238" s="17">
        <f>'Seznam družstev'!B120</f>
        <v>0</v>
      </c>
      <c r="D238" s="16" t="s">
        <v>94</v>
      </c>
      <c r="G238" s="16" t="s">
        <v>3</v>
      </c>
    </row>
    <row r="239" spans="1:7" ht="12.75">
      <c r="A239" s="19" t="s">
        <v>149</v>
      </c>
      <c r="B239" s="17" t="str">
        <f>VLOOKUP(A239,'Seznam družstev'!$C$2:$D$183,2,FALSE)</f>
        <v>x</v>
      </c>
      <c r="C239" s="18" t="s">
        <v>0</v>
      </c>
      <c r="D239" s="29"/>
      <c r="E239" s="29"/>
      <c r="F239" s="19" t="str">
        <f>A239</f>
        <v>x</v>
      </c>
      <c r="G239" s="30">
        <f>IF(E239="DISK","DISK",D239)</f>
        <v>0</v>
      </c>
    </row>
    <row r="240" spans="1:7" ht="12.75">
      <c r="A240" s="19" t="s">
        <v>149</v>
      </c>
      <c r="B240" s="17" t="str">
        <f>VLOOKUP(A240,'Seznam družstev'!$C$2:$D$183,2,FALSE)</f>
        <v>x</v>
      </c>
      <c r="C240" s="18" t="s">
        <v>1</v>
      </c>
      <c r="D240" s="29"/>
      <c r="E240" s="29"/>
      <c r="F240" s="19" t="str">
        <f>A240</f>
        <v>x</v>
      </c>
      <c r="G240" s="30">
        <f>IF(E240="DISK","DISK",D240-D239)</f>
        <v>0</v>
      </c>
    </row>
    <row r="241" spans="1:7" ht="13.5" thickBot="1">
      <c r="A241" s="19" t="s">
        <v>149</v>
      </c>
      <c r="B241" s="17" t="str">
        <f>VLOOKUP(A241,'Seznam družstev'!$C$2:$D$183,2,FALSE)</f>
        <v>x</v>
      </c>
      <c r="C241" s="18" t="s">
        <v>140</v>
      </c>
      <c r="D241" s="29"/>
      <c r="E241" s="29"/>
      <c r="F241" s="19" t="str">
        <f>A241</f>
        <v>x</v>
      </c>
      <c r="G241" s="30">
        <f>IF(E241="DISK","DISK",D241-D240)</f>
        <v>0</v>
      </c>
    </row>
    <row r="242" spans="3:7" ht="13.5" thickBot="1">
      <c r="C242" s="35" t="s">
        <v>2</v>
      </c>
      <c r="D242" s="36">
        <f>IF(OR(E239="DISK",E240="DISK",E241="DISK"),"DISK",D241)</f>
        <v>0</v>
      </c>
      <c r="E242" s="37"/>
      <c r="F242" s="78"/>
      <c r="G242" s="37"/>
    </row>
    <row r="243" ht="12.75">
      <c r="F243" s="19"/>
    </row>
    <row r="244" spans="2:7" ht="12.75">
      <c r="B244" s="17" t="s">
        <v>119</v>
      </c>
      <c r="C244" s="17">
        <f>'Seznam družstev'!B123</f>
        <v>0</v>
      </c>
      <c r="D244" s="16" t="s">
        <v>94</v>
      </c>
      <c r="G244" s="16" t="s">
        <v>3</v>
      </c>
    </row>
    <row r="245" spans="1:7" ht="12.75">
      <c r="A245" s="19" t="s">
        <v>149</v>
      </c>
      <c r="B245" s="17" t="str">
        <f>VLOOKUP(A245,'Seznam družstev'!$C$2:$D$183,2,FALSE)</f>
        <v>x</v>
      </c>
      <c r="C245" s="18" t="s">
        <v>0</v>
      </c>
      <c r="D245" s="29"/>
      <c r="E245" s="29"/>
      <c r="F245" s="19" t="str">
        <f>A245</f>
        <v>x</v>
      </c>
      <c r="G245" s="30">
        <f>IF(E245="DISK","DISK",D245)</f>
        <v>0</v>
      </c>
    </row>
    <row r="246" spans="1:7" ht="12.75">
      <c r="A246" s="19" t="s">
        <v>149</v>
      </c>
      <c r="B246" s="17" t="str">
        <f>VLOOKUP(A246,'Seznam družstev'!$C$2:$D$183,2,FALSE)</f>
        <v>x</v>
      </c>
      <c r="C246" s="18" t="s">
        <v>1</v>
      </c>
      <c r="D246" s="29"/>
      <c r="E246" s="29"/>
      <c r="F246" s="19" t="str">
        <f>A246</f>
        <v>x</v>
      </c>
      <c r="G246" s="30">
        <f>IF(E246="DISK","DISK",D246-D245)</f>
        <v>0</v>
      </c>
    </row>
    <row r="247" spans="1:7" ht="13.5" thickBot="1">
      <c r="A247" s="19" t="s">
        <v>149</v>
      </c>
      <c r="B247" s="17" t="str">
        <f>VLOOKUP(A247,'Seznam družstev'!$C$2:$D$183,2,FALSE)</f>
        <v>x</v>
      </c>
      <c r="C247" s="18" t="s">
        <v>140</v>
      </c>
      <c r="D247" s="29"/>
      <c r="E247" s="29"/>
      <c r="F247" s="19" t="str">
        <f>A247</f>
        <v>x</v>
      </c>
      <c r="G247" s="30">
        <f>IF(E247="DISK","DISK",D247-D246)</f>
        <v>0</v>
      </c>
    </row>
    <row r="248" spans="3:7" ht="13.5" thickBot="1">
      <c r="C248" s="35" t="s">
        <v>2</v>
      </c>
      <c r="D248" s="36">
        <f>IF(OR(E245="DISK",E246="DISK",E247="DISK"),"DISK",D247)</f>
        <v>0</v>
      </c>
      <c r="E248" s="37"/>
      <c r="F248" s="78"/>
      <c r="G248" s="37"/>
    </row>
    <row r="249" ht="12.75">
      <c r="F249" s="19"/>
    </row>
    <row r="250" spans="2:7" ht="12.75">
      <c r="B250" s="17" t="s">
        <v>120</v>
      </c>
      <c r="C250" s="17">
        <f>'Seznam družstev'!B126</f>
        <v>0</v>
      </c>
      <c r="D250" s="16" t="s">
        <v>94</v>
      </c>
      <c r="G250" s="16" t="s">
        <v>3</v>
      </c>
    </row>
    <row r="251" spans="1:7" ht="12.75">
      <c r="A251" s="19" t="s">
        <v>149</v>
      </c>
      <c r="B251" s="17" t="str">
        <f>VLOOKUP(A251,'Seznam družstev'!$C$2:$D$183,2,FALSE)</f>
        <v>x</v>
      </c>
      <c r="C251" s="18" t="s">
        <v>0</v>
      </c>
      <c r="D251" s="29"/>
      <c r="E251" s="29"/>
      <c r="F251" s="19" t="str">
        <f>A251</f>
        <v>x</v>
      </c>
      <c r="G251" s="30">
        <f>IF(E251="DISK","DISK",D251)</f>
        <v>0</v>
      </c>
    </row>
    <row r="252" spans="1:7" ht="12.75">
      <c r="A252" s="19" t="s">
        <v>149</v>
      </c>
      <c r="B252" s="17" t="str">
        <f>VLOOKUP(A252,'Seznam družstev'!$C$2:$D$183,2,FALSE)</f>
        <v>x</v>
      </c>
      <c r="C252" s="18" t="s">
        <v>1</v>
      </c>
      <c r="D252" s="29"/>
      <c r="E252" s="29"/>
      <c r="F252" s="19" t="str">
        <f>A252</f>
        <v>x</v>
      </c>
      <c r="G252" s="30">
        <f>IF(E252="DISK","DISK",D252-D251)</f>
        <v>0</v>
      </c>
    </row>
    <row r="253" spans="1:7" ht="13.5" thickBot="1">
      <c r="A253" s="19" t="s">
        <v>149</v>
      </c>
      <c r="B253" s="17" t="str">
        <f>VLOOKUP(A253,'Seznam družstev'!$C$2:$D$183,2,FALSE)</f>
        <v>x</v>
      </c>
      <c r="C253" s="18" t="s">
        <v>140</v>
      </c>
      <c r="D253" s="29"/>
      <c r="E253" s="29"/>
      <c r="F253" s="19" t="str">
        <f>A253</f>
        <v>x</v>
      </c>
      <c r="G253" s="30">
        <f>IF(E253="DISK","DISK",D253-D252)</f>
        <v>0</v>
      </c>
    </row>
    <row r="254" spans="3:7" ht="13.5" thickBot="1">
      <c r="C254" s="35" t="s">
        <v>2</v>
      </c>
      <c r="D254" s="36">
        <f>IF(OR(E251="DISK",E252="DISK",E253="DISK"),"DISK",D253)</f>
        <v>0</v>
      </c>
      <c r="E254" s="37"/>
      <c r="F254" s="78"/>
      <c r="G254" s="37"/>
    </row>
    <row r="255" ht="12.75">
      <c r="F255" s="19"/>
    </row>
    <row r="256" spans="2:7" ht="12.75">
      <c r="B256" s="17" t="s">
        <v>121</v>
      </c>
      <c r="C256" s="17">
        <f>'Seznam družstev'!B129</f>
        <v>0</v>
      </c>
      <c r="D256" s="16" t="s">
        <v>94</v>
      </c>
      <c r="G256" s="16" t="s">
        <v>3</v>
      </c>
    </row>
    <row r="257" spans="1:7" ht="12.75">
      <c r="A257" s="19" t="s">
        <v>149</v>
      </c>
      <c r="B257" s="17" t="str">
        <f>VLOOKUP(A257,'Seznam družstev'!$C$2:$D$183,2,FALSE)</f>
        <v>x</v>
      </c>
      <c r="C257" s="18" t="s">
        <v>0</v>
      </c>
      <c r="D257" s="29"/>
      <c r="E257" s="29"/>
      <c r="F257" s="19" t="str">
        <f>A257</f>
        <v>x</v>
      </c>
      <c r="G257" s="30">
        <f>IF(E257="DISK","DISK",D257)</f>
        <v>0</v>
      </c>
    </row>
    <row r="258" spans="1:7" ht="12.75">
      <c r="A258" s="19" t="s">
        <v>149</v>
      </c>
      <c r="B258" s="17" t="str">
        <f>VLOOKUP(A258,'Seznam družstev'!$C$2:$D$183,2,FALSE)</f>
        <v>x</v>
      </c>
      <c r="C258" s="18" t="s">
        <v>1</v>
      </c>
      <c r="D258" s="29"/>
      <c r="E258" s="29"/>
      <c r="F258" s="19" t="str">
        <f>A258</f>
        <v>x</v>
      </c>
      <c r="G258" s="30">
        <f>IF(E258="DISK","DISK",D258-D257)</f>
        <v>0</v>
      </c>
    </row>
    <row r="259" spans="1:7" ht="13.5" thickBot="1">
      <c r="A259" s="19" t="s">
        <v>149</v>
      </c>
      <c r="B259" s="17" t="str">
        <f>VLOOKUP(A259,'Seznam družstev'!$C$2:$D$183,2,FALSE)</f>
        <v>x</v>
      </c>
      <c r="C259" s="18" t="s">
        <v>140</v>
      </c>
      <c r="D259" s="29"/>
      <c r="E259" s="29"/>
      <c r="F259" s="19" t="str">
        <f>A259</f>
        <v>x</v>
      </c>
      <c r="G259" s="30">
        <f>IF(E259="DISK","DISK",D259-D258)</f>
        <v>0</v>
      </c>
    </row>
    <row r="260" spans="3:7" ht="13.5" thickBot="1">
      <c r="C260" s="35" t="s">
        <v>2</v>
      </c>
      <c r="D260" s="36">
        <f>IF(OR(E257="DISK",E258="DISK",E259="DISK"),"DISK",D259)</f>
        <v>0</v>
      </c>
      <c r="E260" s="37"/>
      <c r="F260" s="78"/>
      <c r="G260" s="37"/>
    </row>
    <row r="261" ht="12.75">
      <c r="F261" s="19"/>
    </row>
    <row r="262" spans="2:7" ht="12.75">
      <c r="B262" s="17" t="s">
        <v>122</v>
      </c>
      <c r="C262" s="17">
        <f>'Seznam družstev'!B132</f>
        <v>0</v>
      </c>
      <c r="D262" s="16" t="s">
        <v>94</v>
      </c>
      <c r="G262" s="16" t="s">
        <v>3</v>
      </c>
    </row>
    <row r="263" spans="1:7" ht="12.75">
      <c r="A263" s="19" t="s">
        <v>149</v>
      </c>
      <c r="B263" s="17" t="str">
        <f>VLOOKUP(A263,'Seznam družstev'!$C$2:$D$183,2,FALSE)</f>
        <v>x</v>
      </c>
      <c r="C263" s="18" t="s">
        <v>0</v>
      </c>
      <c r="D263" s="29"/>
      <c r="E263" s="29"/>
      <c r="F263" s="19" t="str">
        <f>A263</f>
        <v>x</v>
      </c>
      <c r="G263" s="30">
        <f>IF(E263="DISK","DISK",D263)</f>
        <v>0</v>
      </c>
    </row>
    <row r="264" spans="1:7" ht="12.75">
      <c r="A264" s="19" t="s">
        <v>149</v>
      </c>
      <c r="B264" s="17" t="str">
        <f>VLOOKUP(A264,'Seznam družstev'!$C$2:$D$183,2,FALSE)</f>
        <v>x</v>
      </c>
      <c r="C264" s="18" t="s">
        <v>1</v>
      </c>
      <c r="D264" s="29"/>
      <c r="E264" s="29"/>
      <c r="F264" s="19" t="str">
        <f>A264</f>
        <v>x</v>
      </c>
      <c r="G264" s="30">
        <f>IF(E264="DISK","DISK",D264-D263)</f>
        <v>0</v>
      </c>
    </row>
    <row r="265" spans="1:7" ht="13.5" thickBot="1">
      <c r="A265" s="19" t="s">
        <v>149</v>
      </c>
      <c r="B265" s="17" t="str">
        <f>VLOOKUP(A265,'Seznam družstev'!$C$2:$D$183,2,FALSE)</f>
        <v>x</v>
      </c>
      <c r="C265" s="18" t="s">
        <v>140</v>
      </c>
      <c r="D265" s="29"/>
      <c r="E265" s="29"/>
      <c r="F265" s="19" t="str">
        <f>A265</f>
        <v>x</v>
      </c>
      <c r="G265" s="30">
        <f>IF(E265="DISK","DISK",D265-D264)</f>
        <v>0</v>
      </c>
    </row>
    <row r="266" spans="3:7" ht="13.5" thickBot="1">
      <c r="C266" s="35" t="s">
        <v>2</v>
      </c>
      <c r="D266" s="36">
        <f>IF(OR(E263="DISK",E264="DISK",E265="DISK"),"DISK",D265)</f>
        <v>0</v>
      </c>
      <c r="E266" s="37"/>
      <c r="F266" s="78"/>
      <c r="G266" s="37"/>
    </row>
    <row r="267" ht="12.75">
      <c r="F267" s="19"/>
    </row>
    <row r="268" spans="2:7" ht="12.75">
      <c r="B268" s="17" t="s">
        <v>123</v>
      </c>
      <c r="C268" s="17">
        <f>'Seznam družstev'!B135</f>
        <v>0</v>
      </c>
      <c r="D268" s="16" t="s">
        <v>94</v>
      </c>
      <c r="G268" s="16" t="s">
        <v>3</v>
      </c>
    </row>
    <row r="269" spans="1:7" ht="12.75">
      <c r="A269" s="19" t="s">
        <v>149</v>
      </c>
      <c r="B269" s="17" t="str">
        <f>VLOOKUP(A269,'Seznam družstev'!$C$2:$D$183,2,FALSE)</f>
        <v>x</v>
      </c>
      <c r="C269" s="18" t="s">
        <v>0</v>
      </c>
      <c r="D269" s="29"/>
      <c r="E269" s="29"/>
      <c r="F269" s="19" t="str">
        <f>A269</f>
        <v>x</v>
      </c>
      <c r="G269" s="30">
        <f>IF(E269="DISK","DISK",D269)</f>
        <v>0</v>
      </c>
    </row>
    <row r="270" spans="1:7" ht="12.75">
      <c r="A270" s="19" t="s">
        <v>149</v>
      </c>
      <c r="B270" s="17" t="str">
        <f>VLOOKUP(A270,'Seznam družstev'!$C$2:$D$183,2,FALSE)</f>
        <v>x</v>
      </c>
      <c r="C270" s="18" t="s">
        <v>1</v>
      </c>
      <c r="D270" s="29"/>
      <c r="E270" s="29"/>
      <c r="F270" s="19" t="str">
        <f>A270</f>
        <v>x</v>
      </c>
      <c r="G270" s="30">
        <f>IF(E270="DISK","DISK",D270-D269)</f>
        <v>0</v>
      </c>
    </row>
    <row r="271" spans="1:7" ht="13.5" thickBot="1">
      <c r="A271" s="19" t="s">
        <v>149</v>
      </c>
      <c r="B271" s="17" t="str">
        <f>VLOOKUP(A271,'Seznam družstev'!$C$2:$D$183,2,FALSE)</f>
        <v>x</v>
      </c>
      <c r="C271" s="18" t="s">
        <v>140</v>
      </c>
      <c r="D271" s="29"/>
      <c r="E271" s="29"/>
      <c r="F271" s="19" t="str">
        <f>A271</f>
        <v>x</v>
      </c>
      <c r="G271" s="30">
        <f>IF(E271="DISK","DISK",D271-D270)</f>
        <v>0</v>
      </c>
    </row>
    <row r="272" spans="3:7" ht="13.5" thickBot="1">
      <c r="C272" s="35" t="s">
        <v>2</v>
      </c>
      <c r="D272" s="36">
        <f>IF(OR(E269="DISK",E270="DISK",E271="DISK"),"DISK",D271)</f>
        <v>0</v>
      </c>
      <c r="E272" s="37"/>
      <c r="F272" s="78"/>
      <c r="G272" s="37"/>
    </row>
    <row r="273" ht="12.75">
      <c r="F273" s="19"/>
    </row>
    <row r="274" spans="2:7" ht="12.75">
      <c r="B274" s="17" t="s">
        <v>124</v>
      </c>
      <c r="C274" s="17">
        <f>'Seznam družstev'!B138</f>
        <v>0</v>
      </c>
      <c r="D274" s="16" t="s">
        <v>94</v>
      </c>
      <c r="G274" s="16" t="s">
        <v>3</v>
      </c>
    </row>
    <row r="275" spans="1:7" ht="12.75">
      <c r="A275" s="19" t="s">
        <v>149</v>
      </c>
      <c r="B275" s="17" t="str">
        <f>VLOOKUP(A275,'Seznam družstev'!$C$2:$D$183,2,FALSE)</f>
        <v>x</v>
      </c>
      <c r="C275" s="18" t="s">
        <v>0</v>
      </c>
      <c r="D275" s="29"/>
      <c r="E275" s="29"/>
      <c r="F275" s="19" t="str">
        <f>A275</f>
        <v>x</v>
      </c>
      <c r="G275" s="30">
        <f>IF(E275="DISK","DISK",D275)</f>
        <v>0</v>
      </c>
    </row>
    <row r="276" spans="1:7" ht="12.75">
      <c r="A276" s="19" t="s">
        <v>149</v>
      </c>
      <c r="B276" s="17" t="str">
        <f>VLOOKUP(A276,'Seznam družstev'!$C$2:$D$183,2,FALSE)</f>
        <v>x</v>
      </c>
      <c r="C276" s="18" t="s">
        <v>1</v>
      </c>
      <c r="D276" s="29"/>
      <c r="E276" s="29"/>
      <c r="F276" s="19" t="str">
        <f>A276</f>
        <v>x</v>
      </c>
      <c r="G276" s="30">
        <f>IF(E276="DISK","DISK",D276-D275)</f>
        <v>0</v>
      </c>
    </row>
    <row r="277" spans="1:7" ht="13.5" thickBot="1">
      <c r="A277" s="19" t="s">
        <v>149</v>
      </c>
      <c r="B277" s="17" t="str">
        <f>VLOOKUP(A277,'Seznam družstev'!$C$2:$D$183,2,FALSE)</f>
        <v>x</v>
      </c>
      <c r="C277" s="18" t="s">
        <v>140</v>
      </c>
      <c r="D277" s="29"/>
      <c r="E277" s="29"/>
      <c r="F277" s="19" t="str">
        <f>A277</f>
        <v>x</v>
      </c>
      <c r="G277" s="30">
        <f>IF(E277="DISK","DISK",D277-D276)</f>
        <v>0</v>
      </c>
    </row>
    <row r="278" spans="3:7" ht="13.5" thickBot="1">
      <c r="C278" s="35" t="s">
        <v>2</v>
      </c>
      <c r="D278" s="36">
        <f>IF(OR(E275="DISK",E276="DISK",E277="DISK"),"DISK",D277)</f>
        <v>0</v>
      </c>
      <c r="E278" s="37"/>
      <c r="F278" s="78"/>
      <c r="G278" s="37"/>
    </row>
    <row r="279" ht="12.75">
      <c r="F279" s="19"/>
    </row>
    <row r="280" spans="2:7" ht="12.75">
      <c r="B280" s="17" t="s">
        <v>125</v>
      </c>
      <c r="C280" s="17">
        <f>'Seznam družstev'!B141</f>
        <v>0</v>
      </c>
      <c r="D280" s="16" t="s">
        <v>94</v>
      </c>
      <c r="G280" s="16" t="s">
        <v>3</v>
      </c>
    </row>
    <row r="281" spans="1:7" ht="12.75">
      <c r="A281" s="19" t="s">
        <v>149</v>
      </c>
      <c r="B281" s="17" t="str">
        <f>VLOOKUP(A281,'Seznam družstev'!$C$2:$D$183,2,FALSE)</f>
        <v>x</v>
      </c>
      <c r="C281" s="18" t="s">
        <v>0</v>
      </c>
      <c r="D281" s="29"/>
      <c r="E281" s="29"/>
      <c r="F281" s="19" t="str">
        <f>A281</f>
        <v>x</v>
      </c>
      <c r="G281" s="30">
        <f>IF(E281="DISK","DISK",D281)</f>
        <v>0</v>
      </c>
    </row>
    <row r="282" spans="1:7" ht="12.75">
      <c r="A282" s="19" t="s">
        <v>149</v>
      </c>
      <c r="B282" s="17" t="str">
        <f>VLOOKUP(A282,'Seznam družstev'!$C$2:$D$183,2,FALSE)</f>
        <v>x</v>
      </c>
      <c r="C282" s="18" t="s">
        <v>1</v>
      </c>
      <c r="D282" s="29"/>
      <c r="E282" s="29"/>
      <c r="F282" s="19" t="str">
        <f>A282</f>
        <v>x</v>
      </c>
      <c r="G282" s="30">
        <f>IF(E282="DISK","DISK",D282-D281)</f>
        <v>0</v>
      </c>
    </row>
    <row r="283" spans="1:7" ht="13.5" thickBot="1">
      <c r="A283" s="19" t="s">
        <v>149</v>
      </c>
      <c r="B283" s="17" t="str">
        <f>VLOOKUP(A283,'Seznam družstev'!$C$2:$D$183,2,FALSE)</f>
        <v>x</v>
      </c>
      <c r="C283" s="18" t="s">
        <v>140</v>
      </c>
      <c r="D283" s="29"/>
      <c r="E283" s="29"/>
      <c r="F283" s="19" t="str">
        <f>A283</f>
        <v>x</v>
      </c>
      <c r="G283" s="30">
        <f>IF(E283="DISK","DISK",D283-D282)</f>
        <v>0</v>
      </c>
    </row>
    <row r="284" spans="3:7" ht="13.5" thickBot="1">
      <c r="C284" s="35" t="s">
        <v>2</v>
      </c>
      <c r="D284" s="36">
        <f>IF(OR(E281="DISK",E282="DISK",E283="DISK"),"DISK",D283)</f>
        <v>0</v>
      </c>
      <c r="E284" s="37"/>
      <c r="F284" s="78"/>
      <c r="G284" s="37"/>
    </row>
    <row r="285" ht="12.75">
      <c r="F285" s="19"/>
    </row>
    <row r="286" spans="2:7" ht="12.75">
      <c r="B286" s="17" t="s">
        <v>128</v>
      </c>
      <c r="C286" s="17">
        <f>'Seznam družstev'!B144</f>
        <v>0</v>
      </c>
      <c r="D286" s="16" t="s">
        <v>94</v>
      </c>
      <c r="G286" s="16" t="s">
        <v>3</v>
      </c>
    </row>
    <row r="287" spans="1:7" ht="12.75">
      <c r="A287" s="19" t="s">
        <v>149</v>
      </c>
      <c r="B287" s="17" t="str">
        <f>VLOOKUP(A287,'Seznam družstev'!$C$2:$D$183,2,FALSE)</f>
        <v>x</v>
      </c>
      <c r="C287" s="18" t="s">
        <v>0</v>
      </c>
      <c r="D287" s="29"/>
      <c r="E287" s="29"/>
      <c r="F287" s="19" t="str">
        <f>A287</f>
        <v>x</v>
      </c>
      <c r="G287" s="30">
        <f>IF(E287="DISK","DISK",D287)</f>
        <v>0</v>
      </c>
    </row>
    <row r="288" spans="1:7" ht="12.75">
      <c r="A288" s="19" t="s">
        <v>149</v>
      </c>
      <c r="B288" s="17" t="str">
        <f>VLOOKUP(A288,'Seznam družstev'!$C$2:$D$183,2,FALSE)</f>
        <v>x</v>
      </c>
      <c r="C288" s="18" t="s">
        <v>1</v>
      </c>
      <c r="D288" s="29"/>
      <c r="E288" s="29"/>
      <c r="F288" s="19" t="str">
        <f>A288</f>
        <v>x</v>
      </c>
      <c r="G288" s="30">
        <f>IF(E288="DISK","DISK",D288-D287)</f>
        <v>0</v>
      </c>
    </row>
    <row r="289" spans="1:7" ht="13.5" thickBot="1">
      <c r="A289" s="19" t="s">
        <v>149</v>
      </c>
      <c r="B289" s="17" t="str">
        <f>VLOOKUP(A289,'Seznam družstev'!$C$2:$D$183,2,FALSE)</f>
        <v>x</v>
      </c>
      <c r="C289" s="18" t="s">
        <v>140</v>
      </c>
      <c r="D289" s="29"/>
      <c r="E289" s="29"/>
      <c r="F289" s="19" t="str">
        <f>A289</f>
        <v>x</v>
      </c>
      <c r="G289" s="30">
        <f>IF(E289="DISK","DISK",D289-D288)</f>
        <v>0</v>
      </c>
    </row>
    <row r="290" spans="3:7" ht="13.5" thickBot="1">
      <c r="C290" s="35" t="s">
        <v>2</v>
      </c>
      <c r="D290" s="36">
        <f>IF(OR(E287="DISK",E288="DISK",E289="DISK"),"DISK",D289)</f>
        <v>0</v>
      </c>
      <c r="E290" s="37"/>
      <c r="F290" s="78"/>
      <c r="G290" s="37"/>
    </row>
    <row r="291" ht="12.75">
      <c r="F291" s="19"/>
    </row>
    <row r="292" spans="2:7" ht="12.75">
      <c r="B292" s="17" t="s">
        <v>127</v>
      </c>
      <c r="C292" s="17">
        <f>'Seznam družstev'!B147</f>
        <v>0</v>
      </c>
      <c r="D292" s="16" t="s">
        <v>94</v>
      </c>
      <c r="G292" s="16" t="s">
        <v>3</v>
      </c>
    </row>
    <row r="293" spans="1:7" ht="12.75">
      <c r="A293" s="19" t="s">
        <v>149</v>
      </c>
      <c r="B293" s="17" t="str">
        <f>VLOOKUP(A293,'Seznam družstev'!$C$2:$D$183,2,FALSE)</f>
        <v>x</v>
      </c>
      <c r="C293" s="18" t="s">
        <v>0</v>
      </c>
      <c r="D293" s="29"/>
      <c r="E293" s="29"/>
      <c r="F293" s="19" t="str">
        <f>A293</f>
        <v>x</v>
      </c>
      <c r="G293" s="30">
        <f>IF(E293="DISK","DISK",D293)</f>
        <v>0</v>
      </c>
    </row>
    <row r="294" spans="1:7" ht="12.75">
      <c r="A294" s="19" t="s">
        <v>149</v>
      </c>
      <c r="B294" s="17" t="str">
        <f>VLOOKUP(A294,'Seznam družstev'!$C$2:$D$183,2,FALSE)</f>
        <v>x</v>
      </c>
      <c r="C294" s="18" t="s">
        <v>1</v>
      </c>
      <c r="D294" s="29"/>
      <c r="E294" s="29"/>
      <c r="F294" s="19" t="str">
        <f>A294</f>
        <v>x</v>
      </c>
      <c r="G294" s="30">
        <f>IF(E294="DISK","DISK",D294-D293)</f>
        <v>0</v>
      </c>
    </row>
    <row r="295" spans="1:7" ht="13.5" thickBot="1">
      <c r="A295" s="19" t="s">
        <v>149</v>
      </c>
      <c r="B295" s="17" t="str">
        <f>VLOOKUP(A295,'Seznam družstev'!$C$2:$D$183,2,FALSE)</f>
        <v>x</v>
      </c>
      <c r="C295" s="18" t="s">
        <v>140</v>
      </c>
      <c r="D295" s="29"/>
      <c r="E295" s="29"/>
      <c r="F295" s="19" t="str">
        <f>A295</f>
        <v>x</v>
      </c>
      <c r="G295" s="30">
        <f>IF(E295="DISK","DISK",D295-D294)</f>
        <v>0</v>
      </c>
    </row>
    <row r="296" spans="3:7" ht="13.5" thickBot="1">
      <c r="C296" s="35" t="s">
        <v>2</v>
      </c>
      <c r="D296" s="36">
        <f>IF(OR(E293="DISK",E294="DISK",E295="DISK"),"DISK",D295)</f>
        <v>0</v>
      </c>
      <c r="E296" s="37"/>
      <c r="F296" s="78"/>
      <c r="G296" s="37"/>
    </row>
    <row r="297" ht="12.75">
      <c r="F297" s="19"/>
    </row>
    <row r="298" spans="2:7" ht="12.75">
      <c r="B298" s="17" t="s">
        <v>129</v>
      </c>
      <c r="C298" s="17">
        <f>'Seznam družstev'!B150</f>
        <v>0</v>
      </c>
      <c r="D298" s="16" t="s">
        <v>94</v>
      </c>
      <c r="G298" s="16" t="s">
        <v>3</v>
      </c>
    </row>
    <row r="299" spans="1:7" ht="12.75">
      <c r="A299" s="19" t="s">
        <v>149</v>
      </c>
      <c r="B299" s="17" t="str">
        <f>VLOOKUP(A299,'Seznam družstev'!$C$2:$D$183,2,FALSE)</f>
        <v>x</v>
      </c>
      <c r="C299" s="18" t="s">
        <v>0</v>
      </c>
      <c r="D299" s="29"/>
      <c r="E299" s="29"/>
      <c r="F299" s="19" t="str">
        <f>A299</f>
        <v>x</v>
      </c>
      <c r="G299" s="30">
        <f>IF(E299="DISK","DISK",D299)</f>
        <v>0</v>
      </c>
    </row>
    <row r="300" spans="1:7" ht="12.75">
      <c r="A300" s="19" t="s">
        <v>149</v>
      </c>
      <c r="B300" s="17" t="str">
        <f>VLOOKUP(A300,'Seznam družstev'!$C$2:$D$183,2,FALSE)</f>
        <v>x</v>
      </c>
      <c r="C300" s="18" t="s">
        <v>1</v>
      </c>
      <c r="D300" s="29"/>
      <c r="E300" s="29"/>
      <c r="F300" s="19" t="str">
        <f>A300</f>
        <v>x</v>
      </c>
      <c r="G300" s="30">
        <f>IF(E300="DISK","DISK",D300-D299)</f>
        <v>0</v>
      </c>
    </row>
    <row r="301" spans="1:7" ht="13.5" thickBot="1">
      <c r="A301" s="19" t="s">
        <v>149</v>
      </c>
      <c r="B301" s="17" t="str">
        <f>VLOOKUP(A301,'Seznam družstev'!$C$2:$D$183,2,FALSE)</f>
        <v>x</v>
      </c>
      <c r="C301" s="18" t="s">
        <v>140</v>
      </c>
      <c r="D301" s="29"/>
      <c r="E301" s="29"/>
      <c r="F301" s="19" t="str">
        <f>A301</f>
        <v>x</v>
      </c>
      <c r="G301" s="30">
        <f>IF(E301="DISK","DISK",D301-D300)</f>
        <v>0</v>
      </c>
    </row>
    <row r="302" spans="3:7" ht="13.5" thickBot="1">
      <c r="C302" s="35" t="s">
        <v>2</v>
      </c>
      <c r="D302" s="36">
        <f>IF(OR(E299="DISK",E300="DISK",E301="DISK"),"DISK",D301)</f>
        <v>0</v>
      </c>
      <c r="E302" s="37"/>
      <c r="F302" s="78"/>
      <c r="G302" s="37"/>
    </row>
    <row r="303" ht="12.75">
      <c r="F303" s="19"/>
    </row>
    <row r="304" spans="2:7" ht="12.75">
      <c r="B304" s="17" t="s">
        <v>130</v>
      </c>
      <c r="C304" s="17">
        <f>'Seznam družstev'!B153</f>
        <v>0</v>
      </c>
      <c r="D304" s="16" t="s">
        <v>94</v>
      </c>
      <c r="G304" s="16" t="s">
        <v>3</v>
      </c>
    </row>
    <row r="305" spans="1:7" ht="12.75">
      <c r="A305" s="19" t="s">
        <v>149</v>
      </c>
      <c r="B305" s="17" t="str">
        <f>VLOOKUP(A305,'Seznam družstev'!$C$2:$D$183,2,FALSE)</f>
        <v>x</v>
      </c>
      <c r="C305" s="18" t="s">
        <v>0</v>
      </c>
      <c r="D305" s="29"/>
      <c r="E305" s="29"/>
      <c r="F305" s="19" t="str">
        <f>A305</f>
        <v>x</v>
      </c>
      <c r="G305" s="30">
        <f>IF(E305="DISK","DISK",D305)</f>
        <v>0</v>
      </c>
    </row>
    <row r="306" spans="1:7" ht="12.75">
      <c r="A306" s="19" t="s">
        <v>149</v>
      </c>
      <c r="B306" s="17" t="str">
        <f>VLOOKUP(A306,'Seznam družstev'!$C$2:$D$183,2,FALSE)</f>
        <v>x</v>
      </c>
      <c r="C306" s="18" t="s">
        <v>1</v>
      </c>
      <c r="D306" s="29"/>
      <c r="E306" s="29"/>
      <c r="F306" s="19" t="str">
        <f>A306</f>
        <v>x</v>
      </c>
      <c r="G306" s="30">
        <f>IF(E306="DISK","DISK",D306-D305)</f>
        <v>0</v>
      </c>
    </row>
    <row r="307" spans="1:7" ht="13.5" thickBot="1">
      <c r="A307" s="19" t="s">
        <v>149</v>
      </c>
      <c r="B307" s="17" t="str">
        <f>VLOOKUP(A307,'Seznam družstev'!$C$2:$D$183,2,FALSE)</f>
        <v>x</v>
      </c>
      <c r="C307" s="18" t="s">
        <v>140</v>
      </c>
      <c r="D307" s="29"/>
      <c r="E307" s="29"/>
      <c r="F307" s="19" t="str">
        <f>A307</f>
        <v>x</v>
      </c>
      <c r="G307" s="30">
        <f>IF(E307="DISK","DISK",D307-D306)</f>
        <v>0</v>
      </c>
    </row>
    <row r="308" spans="3:7" ht="13.5" thickBot="1">
      <c r="C308" s="35" t="s">
        <v>2</v>
      </c>
      <c r="D308" s="36">
        <f>IF(OR(E305="DISK",E306="DISK",E307="DISK"),"DISK",D307)</f>
        <v>0</v>
      </c>
      <c r="E308" s="37"/>
      <c r="F308" s="78"/>
      <c r="G308" s="37"/>
    </row>
    <row r="309" ht="12.75">
      <c r="F309" s="19"/>
    </row>
    <row r="310" spans="2:7" ht="12.75">
      <c r="B310" s="17" t="s">
        <v>131</v>
      </c>
      <c r="C310" s="17">
        <f>'Seznam družstev'!B156</f>
        <v>0</v>
      </c>
      <c r="D310" s="16" t="s">
        <v>94</v>
      </c>
      <c r="G310" s="16" t="s">
        <v>3</v>
      </c>
    </row>
    <row r="311" spans="1:7" ht="12.75">
      <c r="A311" s="19" t="s">
        <v>149</v>
      </c>
      <c r="B311" s="17" t="str">
        <f>VLOOKUP(A311,'Seznam družstev'!$C$2:$D$183,2,FALSE)</f>
        <v>x</v>
      </c>
      <c r="C311" s="18" t="s">
        <v>0</v>
      </c>
      <c r="D311" s="29"/>
      <c r="E311" s="29"/>
      <c r="F311" s="19" t="str">
        <f>A311</f>
        <v>x</v>
      </c>
      <c r="G311" s="30">
        <f>IF(E311="DISK","DISK",D311)</f>
        <v>0</v>
      </c>
    </row>
    <row r="312" spans="1:7" ht="12.75">
      <c r="A312" s="19" t="s">
        <v>149</v>
      </c>
      <c r="B312" s="17" t="str">
        <f>VLOOKUP(A312,'Seznam družstev'!$C$2:$D$183,2,FALSE)</f>
        <v>x</v>
      </c>
      <c r="C312" s="18" t="s">
        <v>1</v>
      </c>
      <c r="D312" s="29"/>
      <c r="E312" s="29"/>
      <c r="F312" s="19" t="str">
        <f>A312</f>
        <v>x</v>
      </c>
      <c r="G312" s="30">
        <f>IF(E312="DISK","DISK",D312-D311)</f>
        <v>0</v>
      </c>
    </row>
    <row r="313" spans="1:7" ht="13.5" thickBot="1">
      <c r="A313" s="19" t="s">
        <v>149</v>
      </c>
      <c r="B313" s="17" t="str">
        <f>VLOOKUP(A313,'Seznam družstev'!$C$2:$D$183,2,FALSE)</f>
        <v>x</v>
      </c>
      <c r="C313" s="18" t="s">
        <v>140</v>
      </c>
      <c r="D313" s="29"/>
      <c r="E313" s="29"/>
      <c r="F313" s="19" t="str">
        <f>A313</f>
        <v>x</v>
      </c>
      <c r="G313" s="30">
        <f>IF(E313="DISK","DISK",D313-D312)</f>
        <v>0</v>
      </c>
    </row>
    <row r="314" spans="3:7" ht="13.5" thickBot="1">
      <c r="C314" s="35" t="s">
        <v>2</v>
      </c>
      <c r="D314" s="36">
        <f>IF(OR(E311="DISK",E312="DISK",E313="DISK"),"DISK",D313)</f>
        <v>0</v>
      </c>
      <c r="E314" s="37"/>
      <c r="F314" s="78"/>
      <c r="G314" s="37"/>
    </row>
    <row r="315" ht="12.75">
      <c r="F315" s="19"/>
    </row>
    <row r="316" spans="2:7" ht="12.75">
      <c r="B316" s="17" t="s">
        <v>132</v>
      </c>
      <c r="C316" s="17">
        <f>'Seznam družstev'!B159</f>
        <v>0</v>
      </c>
      <c r="D316" s="16" t="s">
        <v>94</v>
      </c>
      <c r="G316" s="16" t="s">
        <v>3</v>
      </c>
    </row>
    <row r="317" spans="1:7" ht="12.75">
      <c r="A317" s="19" t="s">
        <v>149</v>
      </c>
      <c r="B317" s="17" t="str">
        <f>VLOOKUP(A317,'Seznam družstev'!$C$2:$D$183,2,FALSE)</f>
        <v>x</v>
      </c>
      <c r="C317" s="18" t="s">
        <v>0</v>
      </c>
      <c r="D317" s="29"/>
      <c r="E317" s="29"/>
      <c r="F317" s="19" t="str">
        <f>A317</f>
        <v>x</v>
      </c>
      <c r="G317" s="30">
        <f>IF(E317="DISK","DISK",D317)</f>
        <v>0</v>
      </c>
    </row>
    <row r="318" spans="1:7" ht="12.75">
      <c r="A318" s="19" t="s">
        <v>149</v>
      </c>
      <c r="B318" s="17" t="str">
        <f>VLOOKUP(A318,'Seznam družstev'!$C$2:$D$183,2,FALSE)</f>
        <v>x</v>
      </c>
      <c r="C318" s="18" t="s">
        <v>1</v>
      </c>
      <c r="D318" s="29"/>
      <c r="E318" s="29"/>
      <c r="F318" s="19" t="str">
        <f>A318</f>
        <v>x</v>
      </c>
      <c r="G318" s="30">
        <f>IF(E318="DISK","DISK",D318-D317)</f>
        <v>0</v>
      </c>
    </row>
    <row r="319" spans="1:7" ht="13.5" thickBot="1">
      <c r="A319" s="19" t="s">
        <v>149</v>
      </c>
      <c r="B319" s="17" t="str">
        <f>VLOOKUP(A319,'Seznam družstev'!$C$2:$D$183,2,FALSE)</f>
        <v>x</v>
      </c>
      <c r="C319" s="18" t="s">
        <v>140</v>
      </c>
      <c r="D319" s="29"/>
      <c r="E319" s="29"/>
      <c r="F319" s="19" t="str">
        <f>A319</f>
        <v>x</v>
      </c>
      <c r="G319" s="30">
        <f>IF(E319="DISK","DISK",D319-D318)</f>
        <v>0</v>
      </c>
    </row>
    <row r="320" spans="3:7" ht="13.5" thickBot="1">
      <c r="C320" s="35" t="s">
        <v>2</v>
      </c>
      <c r="D320" s="36">
        <f>IF(OR(E317="DISK",E318="DISK",E319="DISK"),"DISK",D319)</f>
        <v>0</v>
      </c>
      <c r="E320" s="37"/>
      <c r="F320" s="78"/>
      <c r="G320" s="37"/>
    </row>
    <row r="321" ht="12.75">
      <c r="F321" s="19"/>
    </row>
    <row r="322" spans="2:7" ht="12.75">
      <c r="B322" s="17" t="s">
        <v>133</v>
      </c>
      <c r="C322" s="17">
        <f>'Seznam družstev'!B162</f>
        <v>0</v>
      </c>
      <c r="D322" s="16" t="s">
        <v>94</v>
      </c>
      <c r="G322" s="16" t="s">
        <v>3</v>
      </c>
    </row>
    <row r="323" spans="1:7" ht="12.75">
      <c r="A323" s="19" t="s">
        <v>149</v>
      </c>
      <c r="B323" s="17" t="str">
        <f>VLOOKUP(A323,'Seznam družstev'!$C$2:$D$183,2,FALSE)</f>
        <v>x</v>
      </c>
      <c r="C323" s="18" t="s">
        <v>0</v>
      </c>
      <c r="D323" s="29"/>
      <c r="E323" s="29"/>
      <c r="F323" s="19" t="str">
        <f>A323</f>
        <v>x</v>
      </c>
      <c r="G323" s="30">
        <f>IF(E323="DISK","DISK",D323)</f>
        <v>0</v>
      </c>
    </row>
    <row r="324" spans="1:7" ht="12.75">
      <c r="A324" s="19" t="s">
        <v>149</v>
      </c>
      <c r="B324" s="17" t="str">
        <f>VLOOKUP(A324,'Seznam družstev'!$C$2:$D$183,2,FALSE)</f>
        <v>x</v>
      </c>
      <c r="C324" s="18" t="s">
        <v>1</v>
      </c>
      <c r="D324" s="29"/>
      <c r="E324" s="29"/>
      <c r="F324" s="19" t="str">
        <f>A324</f>
        <v>x</v>
      </c>
      <c r="G324" s="30">
        <f>IF(E324="DISK","DISK",D324-D323)</f>
        <v>0</v>
      </c>
    </row>
    <row r="325" spans="1:7" ht="13.5" thickBot="1">
      <c r="A325" s="19" t="s">
        <v>149</v>
      </c>
      <c r="B325" s="17" t="str">
        <f>VLOOKUP(A325,'Seznam družstev'!$C$2:$D$183,2,FALSE)</f>
        <v>x</v>
      </c>
      <c r="C325" s="18" t="s">
        <v>140</v>
      </c>
      <c r="D325" s="29"/>
      <c r="E325" s="29"/>
      <c r="F325" s="19" t="str">
        <f>A325</f>
        <v>x</v>
      </c>
      <c r="G325" s="30">
        <f>IF(E325="DISK","DISK",D325-D324)</f>
        <v>0</v>
      </c>
    </row>
    <row r="326" spans="3:7" ht="13.5" thickBot="1">
      <c r="C326" s="35" t="s">
        <v>2</v>
      </c>
      <c r="D326" s="36">
        <f>IF(OR(E323="DISK",E324="DISK",E325="DISK"),"DISK",D325)</f>
        <v>0</v>
      </c>
      <c r="E326" s="37"/>
      <c r="F326" s="78"/>
      <c r="G326" s="37"/>
    </row>
    <row r="327" ht="12.75">
      <c r="F327" s="19"/>
    </row>
    <row r="328" spans="2:7" ht="12.75">
      <c r="B328" s="17" t="s">
        <v>134</v>
      </c>
      <c r="C328" s="17">
        <f>'Seznam družstev'!B165</f>
        <v>0</v>
      </c>
      <c r="D328" s="16" t="s">
        <v>94</v>
      </c>
      <c r="G328" s="16" t="s">
        <v>3</v>
      </c>
    </row>
    <row r="329" spans="1:7" ht="12.75">
      <c r="A329" s="19" t="s">
        <v>149</v>
      </c>
      <c r="B329" s="17" t="str">
        <f>VLOOKUP(A329,'Seznam družstev'!$C$2:$D$183,2,FALSE)</f>
        <v>x</v>
      </c>
      <c r="C329" s="18" t="s">
        <v>0</v>
      </c>
      <c r="D329" s="29"/>
      <c r="E329" s="29"/>
      <c r="F329" s="19" t="str">
        <f>A329</f>
        <v>x</v>
      </c>
      <c r="G329" s="30">
        <f>IF(E329="DISK","DISK",D329)</f>
        <v>0</v>
      </c>
    </row>
    <row r="330" spans="1:7" ht="12.75">
      <c r="A330" s="19" t="s">
        <v>149</v>
      </c>
      <c r="B330" s="17" t="str">
        <f>VLOOKUP(A330,'Seznam družstev'!$C$2:$D$183,2,FALSE)</f>
        <v>x</v>
      </c>
      <c r="C330" s="18" t="s">
        <v>1</v>
      </c>
      <c r="D330" s="29"/>
      <c r="E330" s="29"/>
      <c r="F330" s="19" t="str">
        <f>A330</f>
        <v>x</v>
      </c>
      <c r="G330" s="30">
        <f>IF(E330="DISK","DISK",D330-D329)</f>
        <v>0</v>
      </c>
    </row>
    <row r="331" spans="1:7" ht="13.5" thickBot="1">
      <c r="A331" s="19" t="s">
        <v>149</v>
      </c>
      <c r="B331" s="17" t="str">
        <f>VLOOKUP(A331,'Seznam družstev'!$C$2:$D$183,2,FALSE)</f>
        <v>x</v>
      </c>
      <c r="C331" s="18" t="s">
        <v>140</v>
      </c>
      <c r="D331" s="29"/>
      <c r="E331" s="29"/>
      <c r="F331" s="19" t="str">
        <f>A331</f>
        <v>x</v>
      </c>
      <c r="G331" s="30">
        <f>IF(E331="DISK","DISK",D331-D330)</f>
        <v>0</v>
      </c>
    </row>
    <row r="332" spans="3:7" ht="13.5" thickBot="1">
      <c r="C332" s="35" t="s">
        <v>2</v>
      </c>
      <c r="D332" s="36">
        <f>IF(OR(E329="DISK",E330="DISK",E331="DISK"),"DISK",D331)</f>
        <v>0</v>
      </c>
      <c r="E332" s="37"/>
      <c r="F332" s="78"/>
      <c r="G332" s="37"/>
    </row>
    <row r="333" ht="12.75">
      <c r="F333" s="19"/>
    </row>
    <row r="334" spans="2:7" ht="12.75">
      <c r="B334" s="17" t="s">
        <v>135</v>
      </c>
      <c r="C334" s="17">
        <f>'Seznam družstev'!B168</f>
        <v>0</v>
      </c>
      <c r="D334" s="16" t="s">
        <v>94</v>
      </c>
      <c r="G334" s="16" t="s">
        <v>3</v>
      </c>
    </row>
    <row r="335" spans="1:7" ht="12.75">
      <c r="A335" s="19" t="s">
        <v>149</v>
      </c>
      <c r="B335" s="17" t="str">
        <f>VLOOKUP(A335,'Seznam družstev'!$C$2:$D$183,2,FALSE)</f>
        <v>x</v>
      </c>
      <c r="C335" s="18" t="s">
        <v>0</v>
      </c>
      <c r="D335" s="29"/>
      <c r="E335" s="29"/>
      <c r="F335" s="19" t="str">
        <f>A335</f>
        <v>x</v>
      </c>
      <c r="G335" s="30">
        <f>IF(E335="DISK","DISK",D335)</f>
        <v>0</v>
      </c>
    </row>
    <row r="336" spans="1:7" ht="12.75">
      <c r="A336" s="19" t="s">
        <v>149</v>
      </c>
      <c r="B336" s="17" t="str">
        <f>VLOOKUP(A336,'Seznam družstev'!$C$2:$D$183,2,FALSE)</f>
        <v>x</v>
      </c>
      <c r="C336" s="18" t="s">
        <v>1</v>
      </c>
      <c r="D336" s="29"/>
      <c r="E336" s="29"/>
      <c r="F336" s="19" t="str">
        <f>A336</f>
        <v>x</v>
      </c>
      <c r="G336" s="30">
        <f>IF(E336="DISK","DISK",D336-D335)</f>
        <v>0</v>
      </c>
    </row>
    <row r="337" spans="1:7" ht="13.5" thickBot="1">
      <c r="A337" s="19" t="s">
        <v>149</v>
      </c>
      <c r="B337" s="17" t="str">
        <f>VLOOKUP(A337,'Seznam družstev'!$C$2:$D$183,2,FALSE)</f>
        <v>x</v>
      </c>
      <c r="C337" s="18" t="s">
        <v>140</v>
      </c>
      <c r="D337" s="29"/>
      <c r="E337" s="29"/>
      <c r="F337" s="19" t="str">
        <f>A337</f>
        <v>x</v>
      </c>
      <c r="G337" s="30">
        <f>IF(E337="DISK","DISK",D337-D336)</f>
        <v>0</v>
      </c>
    </row>
    <row r="338" spans="3:7" ht="13.5" thickBot="1">
      <c r="C338" s="35" t="s">
        <v>2</v>
      </c>
      <c r="D338" s="36">
        <f>IF(OR(E335="DISK",E336="DISK",E337="DISK"),"DISK",D337)</f>
        <v>0</v>
      </c>
      <c r="E338" s="37"/>
      <c r="F338" s="78"/>
      <c r="G338" s="37"/>
    </row>
    <row r="339" spans="3:6" ht="12.75">
      <c r="C339" s="17"/>
      <c r="F339" s="19"/>
    </row>
    <row r="340" spans="2:7" ht="12.75">
      <c r="B340" s="17" t="s">
        <v>136</v>
      </c>
      <c r="C340" s="17">
        <f>'Seznam družstev'!B171</f>
        <v>0</v>
      </c>
      <c r="D340" s="16" t="s">
        <v>94</v>
      </c>
      <c r="G340" s="16" t="s">
        <v>3</v>
      </c>
    </row>
    <row r="341" spans="1:7" ht="12.75">
      <c r="A341" s="19" t="s">
        <v>149</v>
      </c>
      <c r="B341" s="17" t="str">
        <f>VLOOKUP(A341,'Seznam družstev'!$C$2:$D$183,2,FALSE)</f>
        <v>x</v>
      </c>
      <c r="C341" s="18" t="s">
        <v>0</v>
      </c>
      <c r="D341" s="29"/>
      <c r="E341" s="29"/>
      <c r="F341" s="19" t="str">
        <f>A341</f>
        <v>x</v>
      </c>
      <c r="G341" s="30">
        <f>IF(E341="DISK","DISK",D341)</f>
        <v>0</v>
      </c>
    </row>
    <row r="342" spans="1:7" ht="12.75">
      <c r="A342" s="19" t="s">
        <v>149</v>
      </c>
      <c r="B342" s="17" t="str">
        <f>VLOOKUP(A342,'Seznam družstev'!$C$2:$D$183,2,FALSE)</f>
        <v>x</v>
      </c>
      <c r="C342" s="18" t="s">
        <v>1</v>
      </c>
      <c r="D342" s="29"/>
      <c r="E342" s="29"/>
      <c r="F342" s="19" t="str">
        <f>A342</f>
        <v>x</v>
      </c>
      <c r="G342" s="30">
        <f>IF(E342="DISK","DISK",D342-D341)</f>
        <v>0</v>
      </c>
    </row>
    <row r="343" spans="1:7" ht="13.5" thickBot="1">
      <c r="A343" s="19" t="s">
        <v>149</v>
      </c>
      <c r="B343" s="17" t="str">
        <f>VLOOKUP(A343,'Seznam družstev'!$C$2:$D$183,2,FALSE)</f>
        <v>x</v>
      </c>
      <c r="C343" s="18" t="s">
        <v>140</v>
      </c>
      <c r="D343" s="29"/>
      <c r="E343" s="29"/>
      <c r="F343" s="19" t="str">
        <f>A343</f>
        <v>x</v>
      </c>
      <c r="G343" s="30">
        <f>IF(E343="DISK","DISK",D343-D342)</f>
        <v>0</v>
      </c>
    </row>
    <row r="344" spans="3:7" ht="13.5" thickBot="1">
      <c r="C344" s="35" t="s">
        <v>2</v>
      </c>
      <c r="D344" s="36">
        <f>IF(OR(E341="DISK",E342="DISK",E343="DISK"),"DISK",D343)</f>
        <v>0</v>
      </c>
      <c r="E344" s="37"/>
      <c r="F344" s="78"/>
      <c r="G344" s="37"/>
    </row>
    <row r="345" ht="12.75">
      <c r="F345" s="19"/>
    </row>
    <row r="346" spans="2:7" ht="12.75">
      <c r="B346" s="17" t="s">
        <v>126</v>
      </c>
      <c r="C346" s="17">
        <f>'Seznam družstev'!B174</f>
        <v>0</v>
      </c>
      <c r="D346" s="16" t="s">
        <v>94</v>
      </c>
      <c r="G346" s="16" t="s">
        <v>3</v>
      </c>
    </row>
    <row r="347" spans="1:7" ht="12.75">
      <c r="A347" s="19" t="s">
        <v>149</v>
      </c>
      <c r="B347" s="17" t="str">
        <f>VLOOKUP(A347,'Seznam družstev'!$C$2:$D$183,2,FALSE)</f>
        <v>x</v>
      </c>
      <c r="C347" s="18" t="s">
        <v>0</v>
      </c>
      <c r="D347" s="29"/>
      <c r="E347" s="29"/>
      <c r="F347" s="19" t="str">
        <f>A347</f>
        <v>x</v>
      </c>
      <c r="G347" s="30">
        <f>IF(E347="DISK","DISK",D347)</f>
        <v>0</v>
      </c>
    </row>
    <row r="348" spans="1:7" ht="12.75">
      <c r="A348" s="19" t="s">
        <v>149</v>
      </c>
      <c r="B348" s="17" t="str">
        <f>VLOOKUP(A348,'Seznam družstev'!$C$2:$D$183,2,FALSE)</f>
        <v>x</v>
      </c>
      <c r="C348" s="18" t="s">
        <v>1</v>
      </c>
      <c r="D348" s="29"/>
      <c r="E348" s="29"/>
      <c r="F348" s="19" t="str">
        <f>A348</f>
        <v>x</v>
      </c>
      <c r="G348" s="30">
        <f>IF(E348="DISK","DISK",D348-D347)</f>
        <v>0</v>
      </c>
    </row>
    <row r="349" spans="1:7" ht="13.5" thickBot="1">
      <c r="A349" s="19" t="s">
        <v>149</v>
      </c>
      <c r="B349" s="17" t="str">
        <f>VLOOKUP(A349,'Seznam družstev'!$C$2:$D$183,2,FALSE)</f>
        <v>x</v>
      </c>
      <c r="C349" s="18" t="s">
        <v>140</v>
      </c>
      <c r="D349" s="29"/>
      <c r="E349" s="29"/>
      <c r="F349" s="19" t="str">
        <f>A349</f>
        <v>x</v>
      </c>
      <c r="G349" s="30">
        <f>IF(E349="DISK","DISK",D349-D348)</f>
        <v>0</v>
      </c>
    </row>
    <row r="350" spans="3:7" ht="13.5" thickBot="1">
      <c r="C350" s="35" t="s">
        <v>2</v>
      </c>
      <c r="D350" s="36">
        <f>IF(OR(E347="DISK",E348="DISK",E349="DISK"),"DISK",D349)</f>
        <v>0</v>
      </c>
      <c r="E350" s="37"/>
      <c r="F350" s="78"/>
      <c r="G350" s="37"/>
    </row>
    <row r="351" ht="12.75">
      <c r="F351" s="19"/>
    </row>
    <row r="352" spans="2:7" ht="12.75">
      <c r="B352" s="17" t="s">
        <v>137</v>
      </c>
      <c r="C352" s="17">
        <f>'Seznam družstev'!B177</f>
        <v>0</v>
      </c>
      <c r="D352" s="16" t="s">
        <v>94</v>
      </c>
      <c r="G352" s="16" t="s">
        <v>3</v>
      </c>
    </row>
    <row r="353" spans="1:7" ht="12.75">
      <c r="A353" s="19" t="s">
        <v>149</v>
      </c>
      <c r="B353" s="17" t="str">
        <f>VLOOKUP(A353,'Seznam družstev'!$C$2:$D$183,2,FALSE)</f>
        <v>x</v>
      </c>
      <c r="C353" s="18" t="s">
        <v>0</v>
      </c>
      <c r="D353" s="29"/>
      <c r="E353" s="29"/>
      <c r="F353" s="19" t="str">
        <f>A353</f>
        <v>x</v>
      </c>
      <c r="G353" s="30">
        <f>IF(E353="DISK","DISK",D353)</f>
        <v>0</v>
      </c>
    </row>
    <row r="354" spans="1:7" ht="12.75">
      <c r="A354" s="19" t="s">
        <v>149</v>
      </c>
      <c r="B354" s="17" t="str">
        <f>VLOOKUP(A354,'Seznam družstev'!$C$2:$D$183,2,FALSE)</f>
        <v>x</v>
      </c>
      <c r="C354" s="18" t="s">
        <v>1</v>
      </c>
      <c r="D354" s="29"/>
      <c r="E354" s="29"/>
      <c r="F354" s="19" t="str">
        <f>A354</f>
        <v>x</v>
      </c>
      <c r="G354" s="30">
        <f>IF(E354="DISK","DISK",D354-D353)</f>
        <v>0</v>
      </c>
    </row>
    <row r="355" spans="1:7" ht="13.5" thickBot="1">
      <c r="A355" s="19" t="s">
        <v>149</v>
      </c>
      <c r="B355" s="17" t="str">
        <f>VLOOKUP(A355,'Seznam družstev'!$C$2:$D$183,2,FALSE)</f>
        <v>x</v>
      </c>
      <c r="C355" s="18" t="s">
        <v>140</v>
      </c>
      <c r="D355" s="29"/>
      <c r="E355" s="29"/>
      <c r="F355" s="19" t="str">
        <f>A355</f>
        <v>x</v>
      </c>
      <c r="G355" s="30">
        <f>IF(E355="DISK","DISK",D355-D354)</f>
        <v>0</v>
      </c>
    </row>
    <row r="356" spans="3:7" ht="13.5" thickBot="1">
      <c r="C356" s="35" t="s">
        <v>2</v>
      </c>
      <c r="D356" s="36">
        <f>IF(OR(E353="DISK",E354="DISK",E355="DISK"),"DISK",D355)</f>
        <v>0</v>
      </c>
      <c r="E356" s="37"/>
      <c r="F356" s="78"/>
      <c r="G356" s="37"/>
    </row>
    <row r="357" ht="12.75">
      <c r="F357" s="19"/>
    </row>
    <row r="358" spans="2:7" ht="12.75">
      <c r="B358" s="17" t="s">
        <v>138</v>
      </c>
      <c r="C358" s="17">
        <f>'Seznam družstev'!B180</f>
        <v>0</v>
      </c>
      <c r="D358" s="16" t="s">
        <v>94</v>
      </c>
      <c r="G358" s="16" t="s">
        <v>3</v>
      </c>
    </row>
    <row r="359" spans="1:7" ht="12.75">
      <c r="A359" s="19" t="s">
        <v>149</v>
      </c>
      <c r="B359" s="17" t="str">
        <f>VLOOKUP(A359,'Seznam družstev'!$C$2:$D$183,2,FALSE)</f>
        <v>x</v>
      </c>
      <c r="C359" s="18" t="s">
        <v>0</v>
      </c>
      <c r="D359" s="29"/>
      <c r="E359" s="29"/>
      <c r="F359" s="19" t="str">
        <f>A359</f>
        <v>x</v>
      </c>
      <c r="G359" s="30">
        <f>IF(E359="DISK","DISK",D359)</f>
        <v>0</v>
      </c>
    </row>
    <row r="360" spans="1:7" ht="12.75">
      <c r="A360" s="19" t="s">
        <v>149</v>
      </c>
      <c r="B360" s="17" t="str">
        <f>VLOOKUP(A360,'Seznam družstev'!$C$2:$D$183,2,FALSE)</f>
        <v>x</v>
      </c>
      <c r="C360" s="18" t="s">
        <v>1</v>
      </c>
      <c r="D360" s="29"/>
      <c r="E360" s="29"/>
      <c r="F360" s="19" t="str">
        <f>A360</f>
        <v>x</v>
      </c>
      <c r="G360" s="30">
        <f>IF(E360="DISK","DISK",D360-D359)</f>
        <v>0</v>
      </c>
    </row>
    <row r="361" spans="1:7" ht="13.5" thickBot="1">
      <c r="A361" s="19" t="s">
        <v>149</v>
      </c>
      <c r="B361" s="17" t="str">
        <f>VLOOKUP(A361,'Seznam družstev'!$C$2:$D$183,2,FALSE)</f>
        <v>x</v>
      </c>
      <c r="C361" s="18" t="s">
        <v>140</v>
      </c>
      <c r="D361" s="29"/>
      <c r="E361" s="29"/>
      <c r="F361" s="19" t="str">
        <f>A361</f>
        <v>x</v>
      </c>
      <c r="G361" s="30">
        <f>IF(E361="DISK","DISK",D361-D360)</f>
        <v>0</v>
      </c>
    </row>
    <row r="362" spans="3:7" ht="13.5" thickBot="1">
      <c r="C362" s="35" t="s">
        <v>2</v>
      </c>
      <c r="D362" s="36">
        <f>IF(OR(E359="DISK",E360="DISK",E361="DISK"),"DISK",D361)</f>
        <v>0</v>
      </c>
      <c r="E362" s="37"/>
      <c r="F362" s="78"/>
      <c r="G362" s="37"/>
    </row>
  </sheetData>
  <sheetProtection/>
  <mergeCells count="1">
    <mergeCell ref="C1:L1"/>
  </mergeCells>
  <conditionalFormatting sqref="K2:K65536 D364:G65536 F2:F4 F8:F10 F14:F16 F20:F22 F26:F28 F32 F34 F38 F40 F44 F46 F50 F52 F56 F58 F62 F64 F68 F70 F74 F76 F80 F82 F86 F88 F92 F94 F98 F100 F104 F106 F110 F112 F116 F118 F122 F124 F128 F130 F134 F136 F140 F142 F146 F148 F152 F154 F158 F160 F164 F166 F170 F172 F176 F178 F182 F184 F188 F190 F194 F196 F200 F202 F206 F208 F212 F214 F218 F220 F224 F226 F230 F232 F236 F238 F242 F244 F248 F250 F254 F256 F260 F262 F266 F268 F272 F274 F278 F280 F284 F286 F290 F292 F296 F298 F302 F304 F308 F310 F314 F316 F320 F322 F326 F328 F332 F334 F338 F340 F344 F346 F350 F352 F356 G2:G362 F358 F362 D2:E362 P3:P183">
    <cfRule type="cellIs" priority="1" dxfId="5" operator="equal" stopIfTrue="1">
      <formula>"DISK"</formula>
    </cfRule>
  </conditionalFormatting>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218"/>
  <sheetViews>
    <sheetView zoomScalePageLayoutView="0" workbookViewId="0" topLeftCell="A1">
      <selection activeCell="C15" sqref="C15"/>
    </sheetView>
  </sheetViews>
  <sheetFormatPr defaultColWidth="9.00390625" defaultRowHeight="12.75"/>
  <cols>
    <col min="1" max="1" width="19.125" style="17" bestFit="1" customWidth="1"/>
    <col min="2" max="2" width="13.00390625" style="16" customWidth="1"/>
    <col min="3" max="3" width="11.875" style="45" customWidth="1"/>
    <col min="4" max="4" width="13.25390625" style="16" bestFit="1" customWidth="1"/>
    <col min="5" max="6" width="9.125" style="16" customWidth="1"/>
    <col min="7" max="7" width="24.375" style="43" customWidth="1"/>
    <col min="8" max="8" width="14.375" style="50" bestFit="1" customWidth="1"/>
    <col min="9" max="9" width="9.125" style="16" customWidth="1"/>
    <col min="10" max="10" width="12.25390625" style="16" bestFit="1" customWidth="1"/>
    <col min="11" max="16384" width="9.125" style="16" customWidth="1"/>
  </cols>
  <sheetData>
    <row r="1" spans="1:8" ht="18">
      <c r="A1" s="15" t="s">
        <v>7</v>
      </c>
      <c r="B1" s="144" t="s">
        <v>153</v>
      </c>
      <c r="C1" s="144"/>
      <c r="D1" s="144"/>
      <c r="E1" s="144"/>
      <c r="F1" s="144"/>
      <c r="G1" s="144"/>
      <c r="H1" s="144"/>
    </row>
    <row r="2" spans="2:7" ht="13.5" thickBot="1">
      <c r="B2" s="18"/>
      <c r="F2" s="19"/>
      <c r="G2" s="20"/>
    </row>
    <row r="3" spans="2:8" ht="13.5" thickBot="1">
      <c r="B3" s="18"/>
      <c r="F3" s="21" t="s">
        <v>142</v>
      </c>
      <c r="G3" s="22" t="s">
        <v>5</v>
      </c>
      <c r="H3" s="46" t="s">
        <v>144</v>
      </c>
    </row>
    <row r="4" spans="1:8" ht="13.5" thickBot="1">
      <c r="A4" s="17" t="s">
        <v>19</v>
      </c>
      <c r="B4" s="17" t="str">
        <f>'Seznam družstev'!B3</f>
        <v>Sokolov A</v>
      </c>
      <c r="F4" s="25">
        <v>1</v>
      </c>
      <c r="G4" s="26" t="str">
        <f>'Seznam družstev'!B3</f>
        <v>Sokolov A</v>
      </c>
      <c r="H4" s="47">
        <f>IF(G4=0,"X",C5)</f>
        <v>0</v>
      </c>
    </row>
    <row r="5" spans="2:8" ht="13.5" thickBot="1">
      <c r="B5" s="35" t="s">
        <v>8</v>
      </c>
      <c r="C5" s="44">
        <v>0</v>
      </c>
      <c r="D5" s="30"/>
      <c r="F5" s="31">
        <v>2</v>
      </c>
      <c r="G5" s="32" t="str">
        <f>'Seznam družstev'!B6</f>
        <v>Sokolov B</v>
      </c>
      <c r="H5" s="48">
        <f>IF(G5=0,"X",C8)</f>
        <v>0</v>
      </c>
    </row>
    <row r="6" spans="2:8" ht="12.75">
      <c r="B6" s="18"/>
      <c r="D6" s="30"/>
      <c r="F6" s="31">
        <v>3</v>
      </c>
      <c r="G6" s="32" t="str">
        <f>'Seznam družstev'!B9</f>
        <v>Ústí nad Labem 1</v>
      </c>
      <c r="H6" s="48">
        <f>IF(G6=0,"X",C11)</f>
        <v>0</v>
      </c>
    </row>
    <row r="7" spans="1:8" ht="13.5" thickBot="1">
      <c r="A7" s="17" t="s">
        <v>20</v>
      </c>
      <c r="B7" s="17" t="str">
        <f>'Seznam družstev'!B6</f>
        <v>Sokolov B</v>
      </c>
      <c r="D7" s="30"/>
      <c r="F7" s="31">
        <v>4</v>
      </c>
      <c r="G7" s="32" t="str">
        <f>'Seznam družstev'!B12</f>
        <v>Ústí nad Labem 2</v>
      </c>
      <c r="H7" s="48">
        <f>IF(G7=0,"X",C14)</f>
        <v>0</v>
      </c>
    </row>
    <row r="8" spans="2:8" ht="13.5" thickBot="1">
      <c r="B8" s="35" t="s">
        <v>8</v>
      </c>
      <c r="C8" s="44">
        <v>0</v>
      </c>
      <c r="D8" s="37"/>
      <c r="F8" s="31">
        <v>5</v>
      </c>
      <c r="G8" s="32" t="str">
        <f>'Seznam družstev'!B15</f>
        <v>Brno-město A</v>
      </c>
      <c r="H8" s="48">
        <f>IF(G8=0,"X",C17)</f>
        <v>0</v>
      </c>
    </row>
    <row r="9" spans="2:8" ht="12.75">
      <c r="B9" s="17"/>
      <c r="F9" s="31">
        <v>6</v>
      </c>
      <c r="G9" s="32" t="str">
        <f>'Seznam družstev'!B18</f>
        <v>Brno-město B</v>
      </c>
      <c r="H9" s="48">
        <f>IF(G9=0,"X",C20)</f>
        <v>0</v>
      </c>
    </row>
    <row r="10" spans="1:8" ht="13.5" thickBot="1">
      <c r="A10" s="17" t="s">
        <v>21</v>
      </c>
      <c r="B10" s="17" t="str">
        <f>'Seznam družstev'!B9</f>
        <v>Ústí nad Labem 1</v>
      </c>
      <c r="F10" s="31">
        <v>7</v>
      </c>
      <c r="G10" s="32" t="str">
        <f>'Seznam družstev'!B21</f>
        <v>Klatovy</v>
      </c>
      <c r="H10" s="48">
        <f>IF(G10=0,"X",C23)</f>
        <v>0</v>
      </c>
    </row>
    <row r="11" spans="2:8" ht="13.5" thickBot="1">
      <c r="B11" s="35" t="s">
        <v>8</v>
      </c>
      <c r="C11" s="44">
        <v>0</v>
      </c>
      <c r="D11" s="30"/>
      <c r="F11" s="31">
        <v>8</v>
      </c>
      <c r="G11" s="32" t="str">
        <f>'Seznam družstev'!B24</f>
        <v>Brno - střed</v>
      </c>
      <c r="H11" s="48">
        <f>IF(G11=0,"X",C26)</f>
        <v>0</v>
      </c>
    </row>
    <row r="12" spans="4:8" ht="12.75">
      <c r="D12" s="30"/>
      <c r="F12" s="31">
        <v>9</v>
      </c>
      <c r="G12" s="32" t="str">
        <f>'Seznam družstev'!B27</f>
        <v>Karlovy Vary A</v>
      </c>
      <c r="H12" s="48">
        <f>IF(G12=0,"X",C29)</f>
        <v>0</v>
      </c>
    </row>
    <row r="13" spans="1:8" ht="13.5" thickBot="1">
      <c r="A13" s="17" t="s">
        <v>22</v>
      </c>
      <c r="B13" s="17" t="str">
        <f>'Seznam družstev'!B12</f>
        <v>Ústí nad Labem 2</v>
      </c>
      <c r="D13" s="30"/>
      <c r="F13" s="31">
        <v>10</v>
      </c>
      <c r="G13" s="32" t="str">
        <f>'Seznam družstev'!B30</f>
        <v>Karlovy Vary B</v>
      </c>
      <c r="H13" s="48">
        <f>IF(G13=0,"X",C32)</f>
        <v>1</v>
      </c>
    </row>
    <row r="14" spans="2:8" ht="13.5" thickBot="1">
      <c r="B14" s="35" t="s">
        <v>8</v>
      </c>
      <c r="C14" s="44">
        <v>0</v>
      </c>
      <c r="D14" s="37"/>
      <c r="F14" s="31">
        <v>11</v>
      </c>
      <c r="G14" s="32" t="str">
        <f>'Seznam družstev'!B33</f>
        <v>Blansko A</v>
      </c>
      <c r="H14" s="48">
        <f>IF(G14=0,"X",C35)</f>
        <v>1</v>
      </c>
    </row>
    <row r="15" spans="2:8" ht="12.75">
      <c r="B15" s="18"/>
      <c r="F15" s="31">
        <v>12</v>
      </c>
      <c r="G15" s="32" t="str">
        <f>'Seznam družstev'!B36</f>
        <v>Blansko B</v>
      </c>
      <c r="H15" s="48">
        <f>IF(G15=0,"X",C38)</f>
        <v>0</v>
      </c>
    </row>
    <row r="16" spans="1:8" ht="13.5" thickBot="1">
      <c r="A16" s="17" t="s">
        <v>23</v>
      </c>
      <c r="B16" s="17" t="str">
        <f>'Seznam družstev'!B15</f>
        <v>Brno-město A</v>
      </c>
      <c r="F16" s="31">
        <v>13</v>
      </c>
      <c r="G16" s="32" t="str">
        <f>'Seznam družstev'!B39</f>
        <v>Blansko C</v>
      </c>
      <c r="H16" s="48">
        <f>IF(G16=0,"X",C41)</f>
        <v>0</v>
      </c>
    </row>
    <row r="17" spans="2:8" ht="13.5" thickBot="1">
      <c r="B17" s="35" t="s">
        <v>8</v>
      </c>
      <c r="C17" s="44">
        <v>0</v>
      </c>
      <c r="D17" s="30"/>
      <c r="F17" s="31">
        <v>14</v>
      </c>
      <c r="G17" s="32">
        <f>'Seznam družstev'!B42</f>
        <v>0</v>
      </c>
      <c r="H17" s="48" t="str">
        <f>IF(G17=0,"X",C44)</f>
        <v>X</v>
      </c>
    </row>
    <row r="18" spans="2:8" ht="12.75">
      <c r="B18" s="18"/>
      <c r="D18" s="30"/>
      <c r="F18" s="31">
        <v>15</v>
      </c>
      <c r="G18" s="32">
        <f>'Seznam družstev'!B45</f>
        <v>0</v>
      </c>
      <c r="H18" s="48" t="str">
        <f>IF(G18=0,"X",C47)</f>
        <v>X</v>
      </c>
    </row>
    <row r="19" spans="1:8" ht="13.5" thickBot="1">
      <c r="A19" s="17" t="s">
        <v>24</v>
      </c>
      <c r="B19" s="17" t="str">
        <f>'Seznam družstev'!B18</f>
        <v>Brno-město B</v>
      </c>
      <c r="D19" s="30"/>
      <c r="F19" s="31">
        <v>16</v>
      </c>
      <c r="G19" s="32">
        <f>'Seznam družstev'!B48</f>
        <v>0</v>
      </c>
      <c r="H19" s="48" t="str">
        <f>IF(G19=0,"X",C50)</f>
        <v>X</v>
      </c>
    </row>
    <row r="20" spans="2:8" ht="13.5" thickBot="1">
      <c r="B20" s="35" t="s">
        <v>8</v>
      </c>
      <c r="C20" s="44">
        <v>0</v>
      </c>
      <c r="D20" s="37"/>
      <c r="F20" s="31">
        <v>17</v>
      </c>
      <c r="G20" s="32">
        <f>'Seznam družstev'!B51</f>
        <v>0</v>
      </c>
      <c r="H20" s="48" t="str">
        <f>IF(G20=0,"X",C53)</f>
        <v>X</v>
      </c>
    </row>
    <row r="21" spans="6:8" ht="12.75">
      <c r="F21" s="31">
        <v>18</v>
      </c>
      <c r="G21" s="32">
        <f>'Seznam družstev'!B54</f>
        <v>0</v>
      </c>
      <c r="H21" s="48" t="str">
        <f>IF(G21=0,"X",C56)</f>
        <v>X</v>
      </c>
    </row>
    <row r="22" spans="1:8" ht="13.5" thickBot="1">
      <c r="A22" s="17" t="s">
        <v>25</v>
      </c>
      <c r="B22" s="17" t="str">
        <f>'Seznam družstev'!B21</f>
        <v>Klatovy</v>
      </c>
      <c r="F22" s="31">
        <v>19</v>
      </c>
      <c r="G22" s="32">
        <f>'Seznam družstev'!B57</f>
        <v>0</v>
      </c>
      <c r="H22" s="48" t="str">
        <f>IF(G22=0,"X",C59)</f>
        <v>X</v>
      </c>
    </row>
    <row r="23" spans="2:8" ht="13.5" thickBot="1">
      <c r="B23" s="35" t="s">
        <v>8</v>
      </c>
      <c r="C23" s="44">
        <v>0</v>
      </c>
      <c r="D23" s="30"/>
      <c r="F23" s="31">
        <v>20</v>
      </c>
      <c r="G23" s="32">
        <f>'Seznam družstev'!B60</f>
        <v>0</v>
      </c>
      <c r="H23" s="48" t="str">
        <f>IF(G23=0,"X",C62)</f>
        <v>X</v>
      </c>
    </row>
    <row r="24" spans="2:8" ht="12.75">
      <c r="B24" s="18"/>
      <c r="D24" s="30"/>
      <c r="F24" s="31">
        <v>21</v>
      </c>
      <c r="G24" s="32">
        <f>'Seznam družstev'!B63</f>
        <v>0</v>
      </c>
      <c r="H24" s="48" t="str">
        <f>IF(G24=0,"X",C65)</f>
        <v>X</v>
      </c>
    </row>
    <row r="25" spans="1:8" ht="13.5" thickBot="1">
      <c r="A25" s="17" t="s">
        <v>26</v>
      </c>
      <c r="B25" s="17" t="str">
        <f>'Seznam družstev'!B24</f>
        <v>Brno - střed</v>
      </c>
      <c r="D25" s="30"/>
      <c r="F25" s="31">
        <v>22</v>
      </c>
      <c r="G25" s="32">
        <f>'Seznam družstev'!B66</f>
        <v>0</v>
      </c>
      <c r="H25" s="48" t="str">
        <f>IF(G25=0,"X",C68)</f>
        <v>X</v>
      </c>
    </row>
    <row r="26" spans="2:8" ht="13.5" thickBot="1">
      <c r="B26" s="35" t="s">
        <v>8</v>
      </c>
      <c r="C26" s="44">
        <v>0</v>
      </c>
      <c r="D26" s="37"/>
      <c r="F26" s="31">
        <v>23</v>
      </c>
      <c r="G26" s="32">
        <f>'Seznam družstev'!B69</f>
        <v>0</v>
      </c>
      <c r="H26" s="48" t="str">
        <f>IF(G26=0,"X",C71)</f>
        <v>X</v>
      </c>
    </row>
    <row r="27" spans="2:8" ht="12.75">
      <c r="B27" s="18"/>
      <c r="F27" s="31">
        <v>24</v>
      </c>
      <c r="G27" s="32">
        <f>'Seznam družstev'!B72</f>
        <v>0</v>
      </c>
      <c r="H27" s="48" t="str">
        <f>IF(G27=0,"X",C74)</f>
        <v>X</v>
      </c>
    </row>
    <row r="28" spans="1:8" ht="13.5" thickBot="1">
      <c r="A28" s="17" t="s">
        <v>27</v>
      </c>
      <c r="B28" s="17" t="str">
        <f>'Seznam družstev'!B27</f>
        <v>Karlovy Vary A</v>
      </c>
      <c r="F28" s="31">
        <v>25</v>
      </c>
      <c r="G28" s="32">
        <f>'Seznam družstev'!B75</f>
        <v>0</v>
      </c>
      <c r="H28" s="48" t="str">
        <f>IF(G28=0,"X",C77)</f>
        <v>X</v>
      </c>
    </row>
    <row r="29" spans="2:8" ht="13.5" thickBot="1">
      <c r="B29" s="35" t="s">
        <v>8</v>
      </c>
      <c r="C29" s="44">
        <v>0</v>
      </c>
      <c r="D29" s="30"/>
      <c r="F29" s="31">
        <v>26</v>
      </c>
      <c r="G29" s="32">
        <f>'Seznam družstev'!B78</f>
        <v>0</v>
      </c>
      <c r="H29" s="48" t="str">
        <f>IF(G29=0,"X",C80)</f>
        <v>X</v>
      </c>
    </row>
    <row r="30" spans="2:8" ht="12.75">
      <c r="B30" s="18"/>
      <c r="D30" s="30"/>
      <c r="F30" s="31">
        <v>27</v>
      </c>
      <c r="G30" s="32">
        <f>'Seznam družstev'!B81</f>
        <v>0</v>
      </c>
      <c r="H30" s="48" t="str">
        <f>IF(G30=0,"X",C83)</f>
        <v>X</v>
      </c>
    </row>
    <row r="31" spans="1:8" ht="13.5" thickBot="1">
      <c r="A31" s="17" t="s">
        <v>28</v>
      </c>
      <c r="B31" s="17" t="str">
        <f>'Seznam družstev'!B30</f>
        <v>Karlovy Vary B</v>
      </c>
      <c r="D31" s="30"/>
      <c r="F31" s="31">
        <v>28</v>
      </c>
      <c r="G31" s="32">
        <f>'Seznam družstev'!B84</f>
        <v>0</v>
      </c>
      <c r="H31" s="48" t="str">
        <f>IF(G31=0,"X",C86)</f>
        <v>X</v>
      </c>
    </row>
    <row r="32" spans="2:8" ht="13.5" thickBot="1">
      <c r="B32" s="35" t="s">
        <v>8</v>
      </c>
      <c r="C32" s="44">
        <v>1</v>
      </c>
      <c r="D32" s="37"/>
      <c r="F32" s="31">
        <v>29</v>
      </c>
      <c r="G32" s="32">
        <f>'Seznam družstev'!B87</f>
        <v>0</v>
      </c>
      <c r="H32" s="48" t="str">
        <f>IF(G32=0,"X",C89)</f>
        <v>X</v>
      </c>
    </row>
    <row r="33" spans="2:8" ht="12.75">
      <c r="B33" s="18"/>
      <c r="F33" s="31">
        <v>30</v>
      </c>
      <c r="G33" s="32">
        <f>'Seznam družstev'!B90</f>
        <v>0</v>
      </c>
      <c r="H33" s="48" t="str">
        <f>IF(G33=0,"X",C92)</f>
        <v>X</v>
      </c>
    </row>
    <row r="34" spans="1:8" ht="13.5" thickBot="1">
      <c r="A34" s="17" t="s">
        <v>29</v>
      </c>
      <c r="B34" s="17" t="str">
        <f>'Seznam družstev'!B33</f>
        <v>Blansko A</v>
      </c>
      <c r="F34" s="31">
        <v>31</v>
      </c>
      <c r="G34" s="32">
        <f>'Seznam družstev'!B93</f>
        <v>0</v>
      </c>
      <c r="H34" s="48" t="str">
        <f>IF(G34=0,"X",C95)</f>
        <v>X</v>
      </c>
    </row>
    <row r="35" spans="2:8" ht="13.5" thickBot="1">
      <c r="B35" s="35" t="s">
        <v>8</v>
      </c>
      <c r="C35" s="44">
        <v>1</v>
      </c>
      <c r="D35" s="30"/>
      <c r="F35" s="31">
        <v>32</v>
      </c>
      <c r="G35" s="32">
        <f>'Seznam družstev'!B96</f>
        <v>0</v>
      </c>
      <c r="H35" s="48" t="str">
        <f>IF(G35=0,"X",C98)</f>
        <v>X</v>
      </c>
    </row>
    <row r="36" spans="2:8" ht="12.75">
      <c r="B36" s="18"/>
      <c r="D36" s="30"/>
      <c r="F36" s="31">
        <v>33</v>
      </c>
      <c r="G36" s="32">
        <f>'Seznam družstev'!B99</f>
        <v>0</v>
      </c>
      <c r="H36" s="48" t="str">
        <f>IF(G36=0,"X",C101)</f>
        <v>X</v>
      </c>
    </row>
    <row r="37" spans="1:8" ht="13.5" thickBot="1">
      <c r="A37" s="17" t="s">
        <v>30</v>
      </c>
      <c r="B37" s="17" t="str">
        <f>'Seznam družstev'!B36</f>
        <v>Blansko B</v>
      </c>
      <c r="D37" s="30"/>
      <c r="F37" s="31">
        <v>34</v>
      </c>
      <c r="G37" s="32">
        <f>'Seznam družstev'!B102</f>
        <v>0</v>
      </c>
      <c r="H37" s="48" t="str">
        <f>IF(G37=0,"X",C104)</f>
        <v>X</v>
      </c>
    </row>
    <row r="38" spans="2:8" ht="13.5" thickBot="1">
      <c r="B38" s="35" t="s">
        <v>8</v>
      </c>
      <c r="C38" s="44">
        <v>0</v>
      </c>
      <c r="D38" s="37"/>
      <c r="F38" s="31">
        <v>35</v>
      </c>
      <c r="G38" s="32">
        <f>'Seznam družstev'!B105</f>
        <v>0</v>
      </c>
      <c r="H38" s="48" t="str">
        <f>IF(G38=0,"X",C107)</f>
        <v>X</v>
      </c>
    </row>
    <row r="39" spans="2:8" ht="12.75">
      <c r="B39" s="18"/>
      <c r="F39" s="31">
        <v>36</v>
      </c>
      <c r="G39" s="32">
        <f>'Seznam družstev'!B108</f>
        <v>0</v>
      </c>
      <c r="H39" s="48" t="str">
        <f>IF(G39=0,"X",C110)</f>
        <v>X</v>
      </c>
    </row>
    <row r="40" spans="1:8" ht="13.5" thickBot="1">
      <c r="A40" s="17" t="s">
        <v>143</v>
      </c>
      <c r="B40" s="17" t="str">
        <f>'Seznam družstev'!B39</f>
        <v>Blansko C</v>
      </c>
      <c r="F40" s="31">
        <v>37</v>
      </c>
      <c r="G40" s="32">
        <f>'Seznam družstev'!B111</f>
        <v>0</v>
      </c>
      <c r="H40" s="48" t="str">
        <f>IF(G40=0,"X",C113)</f>
        <v>X</v>
      </c>
    </row>
    <row r="41" spans="2:8" ht="13.5" thickBot="1">
      <c r="B41" s="35" t="s">
        <v>8</v>
      </c>
      <c r="C41" s="44">
        <v>0</v>
      </c>
      <c r="D41" s="30"/>
      <c r="F41" s="31">
        <v>38</v>
      </c>
      <c r="G41" s="32">
        <f>'Seznam družstev'!B114</f>
        <v>0</v>
      </c>
      <c r="H41" s="48" t="str">
        <f>IF(G41=0,"X",C116)</f>
        <v>X</v>
      </c>
    </row>
    <row r="42" spans="2:8" ht="12.75">
      <c r="B42" s="18"/>
      <c r="D42" s="30"/>
      <c r="F42" s="31">
        <v>39</v>
      </c>
      <c r="G42" s="32">
        <f>'Seznam družstev'!B117</f>
        <v>0</v>
      </c>
      <c r="H42" s="48" t="str">
        <f>IF(G42=0,"X",C119)</f>
        <v>X</v>
      </c>
    </row>
    <row r="43" spans="1:8" ht="13.5" thickBot="1">
      <c r="A43" s="17" t="s">
        <v>32</v>
      </c>
      <c r="B43" s="17">
        <f>'Seznam družstev'!B42</f>
        <v>0</v>
      </c>
      <c r="D43" s="30"/>
      <c r="F43" s="31">
        <v>40</v>
      </c>
      <c r="G43" s="32">
        <f>'Seznam družstev'!B120</f>
        <v>0</v>
      </c>
      <c r="H43" s="48" t="str">
        <f>IF(G43=0,"X",C122)</f>
        <v>X</v>
      </c>
    </row>
    <row r="44" spans="2:8" ht="13.5" thickBot="1">
      <c r="B44" s="35" t="s">
        <v>8</v>
      </c>
      <c r="C44" s="44"/>
      <c r="D44" s="37"/>
      <c r="F44" s="31">
        <v>41</v>
      </c>
      <c r="G44" s="32">
        <f>'Seznam družstev'!B123</f>
        <v>0</v>
      </c>
      <c r="H44" s="48" t="str">
        <f>IF(G44=0,"X",C125)</f>
        <v>X</v>
      </c>
    </row>
    <row r="45" spans="2:8" ht="12.75">
      <c r="B45" s="18"/>
      <c r="F45" s="31">
        <v>42</v>
      </c>
      <c r="G45" s="32">
        <f>'Seznam družstev'!B126</f>
        <v>0</v>
      </c>
      <c r="H45" s="48" t="str">
        <f>IF(G45=0,"X",C128)</f>
        <v>X</v>
      </c>
    </row>
    <row r="46" spans="1:8" ht="13.5" thickBot="1">
      <c r="A46" s="17" t="s">
        <v>33</v>
      </c>
      <c r="B46" s="17">
        <f>'Seznam družstev'!B45</f>
        <v>0</v>
      </c>
      <c r="F46" s="31">
        <v>43</v>
      </c>
      <c r="G46" s="32">
        <f>'Seznam družstev'!B129</f>
        <v>0</v>
      </c>
      <c r="H46" s="48" t="str">
        <f>IF(G46=0,"X",C131)</f>
        <v>X</v>
      </c>
    </row>
    <row r="47" spans="2:8" ht="13.5" thickBot="1">
      <c r="B47" s="35" t="s">
        <v>8</v>
      </c>
      <c r="C47" s="44"/>
      <c r="D47" s="30"/>
      <c r="F47" s="31">
        <v>44</v>
      </c>
      <c r="G47" s="32">
        <f>'Seznam družstev'!B132</f>
        <v>0</v>
      </c>
      <c r="H47" s="48" t="str">
        <f>IF(G47=0,"X",C134)</f>
        <v>X</v>
      </c>
    </row>
    <row r="48" spans="2:8" ht="12.75">
      <c r="B48" s="18"/>
      <c r="D48" s="30"/>
      <c r="F48" s="31">
        <v>45</v>
      </c>
      <c r="G48" s="32">
        <f>'Seznam družstev'!B135</f>
        <v>0</v>
      </c>
      <c r="H48" s="48" t="str">
        <f>IF(G48=0,"X",C137)</f>
        <v>X</v>
      </c>
    </row>
    <row r="49" spans="1:8" ht="13.5" thickBot="1">
      <c r="A49" s="17" t="s">
        <v>95</v>
      </c>
      <c r="B49" s="17">
        <f>'Seznam družstev'!B48</f>
        <v>0</v>
      </c>
      <c r="D49" s="30"/>
      <c r="F49" s="31">
        <v>46</v>
      </c>
      <c r="G49" s="32">
        <f>'Seznam družstev'!B138</f>
        <v>0</v>
      </c>
      <c r="H49" s="48" t="str">
        <f>IF(G49=0,"X",C140)</f>
        <v>X</v>
      </c>
    </row>
    <row r="50" spans="2:8" ht="13.5" thickBot="1">
      <c r="B50" s="35" t="s">
        <v>8</v>
      </c>
      <c r="C50" s="44"/>
      <c r="D50" s="37"/>
      <c r="F50" s="31">
        <v>47</v>
      </c>
      <c r="G50" s="32">
        <f>'Seznam družstev'!B141</f>
        <v>0</v>
      </c>
      <c r="H50" s="48" t="str">
        <f>IF(G50=0,"X",C143)</f>
        <v>X</v>
      </c>
    </row>
    <row r="51" spans="2:8" ht="12.75">
      <c r="B51" s="18"/>
      <c r="F51" s="31">
        <v>48</v>
      </c>
      <c r="G51" s="32">
        <f>'Seznam družstev'!B144</f>
        <v>0</v>
      </c>
      <c r="H51" s="48" t="str">
        <f>IF(G51=0,"X",C146)</f>
        <v>X</v>
      </c>
    </row>
    <row r="52" spans="1:8" ht="13.5" thickBot="1">
      <c r="A52" s="17" t="s">
        <v>96</v>
      </c>
      <c r="B52" s="17">
        <f>'Seznam družstev'!B51</f>
        <v>0</v>
      </c>
      <c r="F52" s="31">
        <v>49</v>
      </c>
      <c r="G52" s="32">
        <f>'Seznam družstev'!B147</f>
        <v>0</v>
      </c>
      <c r="H52" s="48" t="str">
        <f>IF(G52=0,"X",C149)</f>
        <v>X</v>
      </c>
    </row>
    <row r="53" spans="2:8" ht="13.5" thickBot="1">
      <c r="B53" s="35" t="s">
        <v>8</v>
      </c>
      <c r="C53" s="44"/>
      <c r="D53" s="30"/>
      <c r="F53" s="31">
        <v>50</v>
      </c>
      <c r="G53" s="32">
        <f>'Seznam družstev'!B150</f>
        <v>0</v>
      </c>
      <c r="H53" s="48" t="str">
        <f>IF(G53=0,"X",C152)</f>
        <v>X</v>
      </c>
    </row>
    <row r="54" spans="2:8" ht="12.75">
      <c r="B54" s="18"/>
      <c r="D54" s="30"/>
      <c r="F54" s="31">
        <v>51</v>
      </c>
      <c r="G54" s="32">
        <f>'Seznam družstev'!B153</f>
        <v>0</v>
      </c>
      <c r="H54" s="48" t="str">
        <f>IF(G54=0,"X",C155)</f>
        <v>X</v>
      </c>
    </row>
    <row r="55" spans="1:8" ht="13.5" thickBot="1">
      <c r="A55" s="17" t="s">
        <v>97</v>
      </c>
      <c r="B55" s="17">
        <f>'Seznam družstev'!B54</f>
        <v>0</v>
      </c>
      <c r="D55" s="30"/>
      <c r="F55" s="31">
        <v>52</v>
      </c>
      <c r="G55" s="32">
        <f>'Seznam družstev'!B156</f>
        <v>0</v>
      </c>
      <c r="H55" s="48" t="str">
        <f>IF(G55=0,"X",C158)</f>
        <v>X</v>
      </c>
    </row>
    <row r="56" spans="2:8" ht="13.5" thickBot="1">
      <c r="B56" s="35" t="s">
        <v>8</v>
      </c>
      <c r="C56" s="44"/>
      <c r="D56" s="37"/>
      <c r="F56" s="31">
        <v>53</v>
      </c>
      <c r="G56" s="32">
        <f>'Seznam družstev'!B159</f>
        <v>0</v>
      </c>
      <c r="H56" s="48" t="str">
        <f>IF(G56=0,"X",C161)</f>
        <v>X</v>
      </c>
    </row>
    <row r="57" spans="2:8" ht="12.75">
      <c r="B57" s="18"/>
      <c r="F57" s="31">
        <v>54</v>
      </c>
      <c r="G57" s="32">
        <f>'Seznam družstev'!B162</f>
        <v>0</v>
      </c>
      <c r="H57" s="48" t="str">
        <f>IF(G57=0,"X",C164)</f>
        <v>X</v>
      </c>
    </row>
    <row r="58" spans="1:8" ht="13.5" thickBot="1">
      <c r="A58" s="17" t="s">
        <v>98</v>
      </c>
      <c r="B58" s="17">
        <f>'Seznam družstev'!B57</f>
        <v>0</v>
      </c>
      <c r="F58" s="31">
        <v>55</v>
      </c>
      <c r="G58" s="32">
        <f>'Seznam družstev'!B165</f>
        <v>0</v>
      </c>
      <c r="H58" s="48" t="str">
        <f>IF(G58=0,"X",C167)</f>
        <v>X</v>
      </c>
    </row>
    <row r="59" spans="2:8" ht="13.5" thickBot="1">
      <c r="B59" s="35" t="s">
        <v>8</v>
      </c>
      <c r="C59" s="44"/>
      <c r="D59" s="30"/>
      <c r="F59" s="31">
        <v>56</v>
      </c>
      <c r="G59" s="32">
        <f>'Seznam družstev'!B168</f>
        <v>0</v>
      </c>
      <c r="H59" s="48" t="str">
        <f>IF(G59=0,"X",C170)</f>
        <v>X</v>
      </c>
    </row>
    <row r="60" spans="2:8" ht="12.75">
      <c r="B60" s="18"/>
      <c r="D60" s="30"/>
      <c r="F60" s="31">
        <v>57</v>
      </c>
      <c r="G60" s="32">
        <f>'Seznam družstev'!B171</f>
        <v>0</v>
      </c>
      <c r="H60" s="48" t="str">
        <f>IF(G60=0,"X",C173)</f>
        <v>X</v>
      </c>
    </row>
    <row r="61" spans="1:8" ht="13.5" thickBot="1">
      <c r="A61" s="17" t="s">
        <v>99</v>
      </c>
      <c r="B61" s="17">
        <f>'Seznam družstev'!B60</f>
        <v>0</v>
      </c>
      <c r="D61" s="30"/>
      <c r="F61" s="31">
        <v>58</v>
      </c>
      <c r="G61" s="32">
        <f>'Seznam družstev'!B174</f>
        <v>0</v>
      </c>
      <c r="H61" s="48" t="str">
        <f>IF(G61=0,"X",C176)</f>
        <v>X</v>
      </c>
    </row>
    <row r="62" spans="2:8" ht="13.5" thickBot="1">
      <c r="B62" s="35" t="s">
        <v>8</v>
      </c>
      <c r="C62" s="44"/>
      <c r="D62" s="37"/>
      <c r="F62" s="31">
        <v>59</v>
      </c>
      <c r="G62" s="32">
        <f>'Seznam družstev'!B177</f>
        <v>0</v>
      </c>
      <c r="H62" s="48" t="str">
        <f>IF(G62=0,"X",C179)</f>
        <v>X</v>
      </c>
    </row>
    <row r="63" spans="2:8" ht="13.5" thickBot="1">
      <c r="B63" s="18"/>
      <c r="F63" s="38">
        <v>60</v>
      </c>
      <c r="G63" s="39">
        <f>'Seznam družstev'!B180</f>
        <v>0</v>
      </c>
      <c r="H63" s="49" t="str">
        <f>IF(G63=0,"X",C182)</f>
        <v>X</v>
      </c>
    </row>
    <row r="64" spans="1:7" ht="13.5" thickBot="1">
      <c r="A64" s="17" t="s">
        <v>100</v>
      </c>
      <c r="B64" s="17">
        <f>'Seznam družstev'!B63</f>
        <v>0</v>
      </c>
      <c r="F64" s="19"/>
      <c r="G64" s="20"/>
    </row>
    <row r="65" spans="2:7" ht="13.5" thickBot="1">
      <c r="B65" s="35" t="s">
        <v>8</v>
      </c>
      <c r="C65" s="44"/>
      <c r="D65" s="30"/>
      <c r="F65" s="19"/>
      <c r="G65" s="20"/>
    </row>
    <row r="66" spans="2:7" ht="12.75">
      <c r="B66" s="18"/>
      <c r="D66" s="30"/>
      <c r="F66" s="19"/>
      <c r="G66" s="20"/>
    </row>
    <row r="67" spans="1:7" ht="13.5" thickBot="1">
      <c r="A67" s="17" t="s">
        <v>139</v>
      </c>
      <c r="B67" s="17">
        <f>'Seznam družstev'!B66</f>
        <v>0</v>
      </c>
      <c r="D67" s="30"/>
      <c r="F67" s="19"/>
      <c r="G67" s="20"/>
    </row>
    <row r="68" spans="2:7" ht="13.5" thickBot="1">
      <c r="B68" s="35" t="s">
        <v>8</v>
      </c>
      <c r="C68" s="44"/>
      <c r="D68" s="37"/>
      <c r="F68" s="19"/>
      <c r="G68" s="20"/>
    </row>
    <row r="69" spans="2:7" ht="12.75">
      <c r="B69" s="18"/>
      <c r="F69" s="19"/>
      <c r="G69" s="20"/>
    </row>
    <row r="70" spans="1:7" ht="13.5" thickBot="1">
      <c r="A70" s="17" t="s">
        <v>101</v>
      </c>
      <c r="B70" s="17">
        <f>'Seznam družstev'!B69</f>
        <v>0</v>
      </c>
      <c r="F70" s="19"/>
      <c r="G70" s="20"/>
    </row>
    <row r="71" spans="2:7" ht="13.5" thickBot="1">
      <c r="B71" s="35" t="s">
        <v>8</v>
      </c>
      <c r="C71" s="44"/>
      <c r="D71" s="30"/>
      <c r="F71" s="19"/>
      <c r="G71" s="20"/>
    </row>
    <row r="72" spans="2:7" ht="12.75">
      <c r="B72" s="18"/>
      <c r="D72" s="30"/>
      <c r="F72" s="19"/>
      <c r="G72" s="20"/>
    </row>
    <row r="73" spans="1:7" ht="13.5" thickBot="1">
      <c r="A73" s="17" t="s">
        <v>102</v>
      </c>
      <c r="B73" s="17">
        <f>'Seznam družstev'!B72</f>
        <v>0</v>
      </c>
      <c r="D73" s="30"/>
      <c r="F73" s="19"/>
      <c r="G73" s="20"/>
    </row>
    <row r="74" spans="2:7" ht="13.5" thickBot="1">
      <c r="B74" s="35" t="s">
        <v>8</v>
      </c>
      <c r="C74" s="44"/>
      <c r="D74" s="37"/>
      <c r="F74" s="19"/>
      <c r="G74" s="20"/>
    </row>
    <row r="75" spans="2:7" ht="12.75">
      <c r="B75" s="18"/>
      <c r="F75" s="19"/>
      <c r="G75" s="20"/>
    </row>
    <row r="76" spans="1:7" ht="13.5" thickBot="1">
      <c r="A76" s="17" t="s">
        <v>103</v>
      </c>
      <c r="B76" s="17">
        <f>'Seznam družstev'!B75</f>
        <v>0</v>
      </c>
      <c r="F76" s="19"/>
      <c r="G76" s="20"/>
    </row>
    <row r="77" spans="2:7" ht="13.5" thickBot="1">
      <c r="B77" s="35" t="s">
        <v>8</v>
      </c>
      <c r="C77" s="44"/>
      <c r="D77" s="37"/>
      <c r="F77" s="19"/>
      <c r="G77" s="20"/>
    </row>
    <row r="78" spans="2:7" ht="12.75">
      <c r="B78" s="18"/>
      <c r="F78" s="19"/>
      <c r="G78" s="20"/>
    </row>
    <row r="79" spans="1:7" ht="13.5" thickBot="1">
      <c r="A79" s="17" t="s">
        <v>104</v>
      </c>
      <c r="B79" s="17">
        <f>'Seznam družstev'!B78</f>
        <v>0</v>
      </c>
      <c r="F79" s="19"/>
      <c r="G79" s="20"/>
    </row>
    <row r="80" spans="2:7" ht="13.5" thickBot="1">
      <c r="B80" s="35" t="s">
        <v>8</v>
      </c>
      <c r="C80" s="44"/>
      <c r="D80" s="37"/>
      <c r="F80" s="19"/>
      <c r="G80" s="20"/>
    </row>
    <row r="81" spans="2:7" ht="12.75">
      <c r="B81" s="18"/>
      <c r="F81" s="19"/>
      <c r="G81" s="20"/>
    </row>
    <row r="82" spans="1:7" ht="13.5" thickBot="1">
      <c r="A82" s="17" t="s">
        <v>105</v>
      </c>
      <c r="B82" s="17">
        <f>'Seznam družstev'!B81</f>
        <v>0</v>
      </c>
      <c r="F82" s="19"/>
      <c r="G82" s="20"/>
    </row>
    <row r="83" spans="2:7" ht="13.5" thickBot="1">
      <c r="B83" s="35" t="s">
        <v>8</v>
      </c>
      <c r="C83" s="44"/>
      <c r="D83" s="37"/>
      <c r="F83" s="19"/>
      <c r="G83" s="20"/>
    </row>
    <row r="84" spans="2:7" ht="12.75">
      <c r="B84" s="18"/>
      <c r="F84" s="19"/>
      <c r="G84" s="20"/>
    </row>
    <row r="85" spans="1:7" ht="13.5" thickBot="1">
      <c r="A85" s="17" t="s">
        <v>106</v>
      </c>
      <c r="B85" s="17">
        <f>'Seznam družstev'!B84</f>
        <v>0</v>
      </c>
      <c r="F85" s="19"/>
      <c r="G85" s="20"/>
    </row>
    <row r="86" spans="2:7" ht="13.5" thickBot="1">
      <c r="B86" s="35" t="s">
        <v>8</v>
      </c>
      <c r="C86" s="44"/>
      <c r="D86" s="37"/>
      <c r="F86" s="19"/>
      <c r="G86" s="20"/>
    </row>
    <row r="87" spans="2:7" ht="12.75">
      <c r="B87" s="18"/>
      <c r="F87" s="19"/>
      <c r="G87" s="20"/>
    </row>
    <row r="88" spans="1:7" ht="13.5" thickBot="1">
      <c r="A88" s="17" t="s">
        <v>107</v>
      </c>
      <c r="B88" s="17">
        <f>'Seznam družstev'!B87</f>
        <v>0</v>
      </c>
      <c r="F88" s="19"/>
      <c r="G88" s="20"/>
    </row>
    <row r="89" spans="2:7" ht="13.5" thickBot="1">
      <c r="B89" s="35" t="s">
        <v>8</v>
      </c>
      <c r="C89" s="44"/>
      <c r="D89" s="37"/>
      <c r="F89" s="19"/>
      <c r="G89" s="20"/>
    </row>
    <row r="90" spans="2:7" ht="12.75">
      <c r="B90" s="18"/>
      <c r="F90" s="19"/>
      <c r="G90" s="20"/>
    </row>
    <row r="91" spans="1:7" ht="13.5" thickBot="1">
      <c r="A91" s="17" t="s">
        <v>108</v>
      </c>
      <c r="B91" s="17">
        <f>'Seznam družstev'!B90</f>
        <v>0</v>
      </c>
      <c r="F91" s="19"/>
      <c r="G91" s="20"/>
    </row>
    <row r="92" spans="2:7" ht="13.5" thickBot="1">
      <c r="B92" s="35" t="s">
        <v>8</v>
      </c>
      <c r="C92" s="44"/>
      <c r="D92" s="37"/>
      <c r="F92" s="19"/>
      <c r="G92" s="20"/>
    </row>
    <row r="93" spans="2:7" ht="12.75">
      <c r="B93" s="18"/>
      <c r="F93" s="19"/>
      <c r="G93" s="20"/>
    </row>
    <row r="94" spans="1:7" ht="13.5" thickBot="1">
      <c r="A94" s="17" t="s">
        <v>109</v>
      </c>
      <c r="B94" s="17">
        <f>'Seznam družstev'!B93</f>
        <v>0</v>
      </c>
      <c r="F94" s="19"/>
      <c r="G94" s="20"/>
    </row>
    <row r="95" spans="2:7" ht="13.5" thickBot="1">
      <c r="B95" s="35" t="s">
        <v>8</v>
      </c>
      <c r="C95" s="44"/>
      <c r="D95" s="37"/>
      <c r="F95" s="19"/>
      <c r="G95" s="20"/>
    </row>
    <row r="96" spans="2:7" ht="12.75">
      <c r="B96" s="18"/>
      <c r="F96" s="19"/>
      <c r="G96" s="20"/>
    </row>
    <row r="97" spans="1:7" ht="13.5" thickBot="1">
      <c r="A97" s="17" t="s">
        <v>110</v>
      </c>
      <c r="B97" s="17">
        <f>'Seznam družstev'!B96</f>
        <v>0</v>
      </c>
      <c r="F97" s="19"/>
      <c r="G97" s="20"/>
    </row>
    <row r="98" spans="2:7" ht="13.5" thickBot="1">
      <c r="B98" s="35" t="s">
        <v>8</v>
      </c>
      <c r="C98" s="44"/>
      <c r="D98" s="37"/>
      <c r="F98" s="19"/>
      <c r="G98" s="20"/>
    </row>
    <row r="99" spans="2:7" ht="12.75">
      <c r="B99" s="18"/>
      <c r="F99" s="19"/>
      <c r="G99" s="20"/>
    </row>
    <row r="100" spans="1:7" ht="13.5" thickBot="1">
      <c r="A100" s="17" t="s">
        <v>111</v>
      </c>
      <c r="B100" s="17">
        <f>'Seznam družstev'!B99</f>
        <v>0</v>
      </c>
      <c r="F100" s="19"/>
      <c r="G100" s="20"/>
    </row>
    <row r="101" spans="2:7" ht="13.5" thickBot="1">
      <c r="B101" s="35" t="s">
        <v>8</v>
      </c>
      <c r="C101" s="44"/>
      <c r="D101" s="37"/>
      <c r="F101" s="19"/>
      <c r="G101" s="20"/>
    </row>
    <row r="102" spans="2:7" ht="12.75">
      <c r="B102" s="18"/>
      <c r="F102" s="19"/>
      <c r="G102" s="20"/>
    </row>
    <row r="103" spans="1:7" ht="13.5" thickBot="1">
      <c r="A103" s="17" t="s">
        <v>112</v>
      </c>
      <c r="B103" s="17">
        <f>'Seznam družstev'!B102</f>
        <v>0</v>
      </c>
      <c r="F103" s="19"/>
      <c r="G103" s="20"/>
    </row>
    <row r="104" spans="2:7" ht="13.5" thickBot="1">
      <c r="B104" s="35" t="s">
        <v>8</v>
      </c>
      <c r="C104" s="44"/>
      <c r="D104" s="37"/>
      <c r="F104" s="19"/>
      <c r="G104" s="20"/>
    </row>
    <row r="105" spans="2:7" ht="12.75">
      <c r="B105" s="18"/>
      <c r="F105" s="19"/>
      <c r="G105" s="20"/>
    </row>
    <row r="106" spans="1:7" ht="13.5" thickBot="1">
      <c r="A106" s="17" t="s">
        <v>113</v>
      </c>
      <c r="B106" s="17">
        <f>'Seznam družstev'!B105</f>
        <v>0</v>
      </c>
      <c r="F106" s="19"/>
      <c r="G106" s="20"/>
    </row>
    <row r="107" spans="2:7" ht="13.5" thickBot="1">
      <c r="B107" s="35" t="s">
        <v>8</v>
      </c>
      <c r="C107" s="44"/>
      <c r="D107" s="37"/>
      <c r="F107" s="19"/>
      <c r="G107" s="20"/>
    </row>
    <row r="108" spans="2:7" ht="12.75">
      <c r="B108" s="18"/>
      <c r="F108" s="19"/>
      <c r="G108" s="20"/>
    </row>
    <row r="109" spans="1:7" ht="13.5" thickBot="1">
      <c r="A109" s="17" t="s">
        <v>114</v>
      </c>
      <c r="B109" s="17">
        <f>'Seznam družstev'!B108</f>
        <v>0</v>
      </c>
      <c r="F109" s="19"/>
      <c r="G109" s="20"/>
    </row>
    <row r="110" spans="2:7" ht="13.5" thickBot="1">
      <c r="B110" s="35" t="s">
        <v>8</v>
      </c>
      <c r="C110" s="44"/>
      <c r="D110" s="37"/>
      <c r="F110" s="19"/>
      <c r="G110" s="20"/>
    </row>
    <row r="111" spans="2:7" ht="12.75">
      <c r="B111" s="18"/>
      <c r="F111" s="19"/>
      <c r="G111" s="20"/>
    </row>
    <row r="112" spans="1:7" ht="13.5" thickBot="1">
      <c r="A112" s="17" t="s">
        <v>115</v>
      </c>
      <c r="B112" s="17">
        <f>'Seznam družstev'!B111</f>
        <v>0</v>
      </c>
      <c r="F112" s="19"/>
      <c r="G112" s="20"/>
    </row>
    <row r="113" spans="2:7" ht="13.5" thickBot="1">
      <c r="B113" s="35" t="s">
        <v>8</v>
      </c>
      <c r="C113" s="44"/>
      <c r="D113" s="37"/>
      <c r="F113" s="19"/>
      <c r="G113" s="20"/>
    </row>
    <row r="114" spans="2:7" ht="12.75">
      <c r="B114" s="18"/>
      <c r="F114" s="19"/>
      <c r="G114" s="20"/>
    </row>
    <row r="115" spans="1:7" ht="13.5" thickBot="1">
      <c r="A115" s="17" t="s">
        <v>116</v>
      </c>
      <c r="B115" s="17">
        <f>'Seznam družstev'!B114</f>
        <v>0</v>
      </c>
      <c r="F115" s="19"/>
      <c r="G115" s="20"/>
    </row>
    <row r="116" spans="2:7" ht="13.5" thickBot="1">
      <c r="B116" s="35" t="s">
        <v>8</v>
      </c>
      <c r="C116" s="44"/>
      <c r="D116" s="37"/>
      <c r="F116" s="19"/>
      <c r="G116" s="20"/>
    </row>
    <row r="117" spans="2:7" ht="12.75">
      <c r="B117" s="18"/>
      <c r="F117" s="19"/>
      <c r="G117" s="20"/>
    </row>
    <row r="118" spans="1:7" ht="13.5" thickBot="1">
      <c r="A118" s="17" t="s">
        <v>117</v>
      </c>
      <c r="B118" s="17">
        <f>'Seznam družstev'!B117</f>
        <v>0</v>
      </c>
      <c r="F118" s="19"/>
      <c r="G118" s="20"/>
    </row>
    <row r="119" spans="2:7" ht="13.5" thickBot="1">
      <c r="B119" s="35" t="s">
        <v>8</v>
      </c>
      <c r="C119" s="44"/>
      <c r="D119" s="37"/>
      <c r="F119" s="19"/>
      <c r="G119" s="20"/>
    </row>
    <row r="120" spans="2:7" ht="12.75">
      <c r="B120" s="18"/>
      <c r="F120" s="19"/>
      <c r="G120" s="20"/>
    </row>
    <row r="121" spans="1:7" ht="13.5" thickBot="1">
      <c r="A121" s="17" t="s">
        <v>118</v>
      </c>
      <c r="B121" s="17">
        <f>'Seznam družstev'!B120</f>
        <v>0</v>
      </c>
      <c r="F121" s="19"/>
      <c r="G121" s="20"/>
    </row>
    <row r="122" spans="2:7" ht="13.5" thickBot="1">
      <c r="B122" s="35" t="s">
        <v>8</v>
      </c>
      <c r="C122" s="44"/>
      <c r="D122" s="37"/>
      <c r="F122" s="19"/>
      <c r="G122" s="20"/>
    </row>
    <row r="123" spans="2:7" ht="12.75">
      <c r="B123" s="18"/>
      <c r="F123" s="19"/>
      <c r="G123" s="20"/>
    </row>
    <row r="124" spans="1:7" ht="13.5" thickBot="1">
      <c r="A124" s="17" t="s">
        <v>119</v>
      </c>
      <c r="B124" s="17">
        <f>'Seznam družstev'!B123</f>
        <v>0</v>
      </c>
      <c r="F124" s="19"/>
      <c r="G124" s="20"/>
    </row>
    <row r="125" spans="2:7" ht="13.5" thickBot="1">
      <c r="B125" s="35" t="s">
        <v>8</v>
      </c>
      <c r="C125" s="44"/>
      <c r="D125" s="37"/>
      <c r="F125" s="19"/>
      <c r="G125" s="20"/>
    </row>
    <row r="126" spans="2:7" ht="12.75">
      <c r="B126" s="18"/>
      <c r="F126" s="19"/>
      <c r="G126" s="20"/>
    </row>
    <row r="127" spans="1:7" ht="13.5" thickBot="1">
      <c r="A127" s="17" t="s">
        <v>120</v>
      </c>
      <c r="B127" s="17">
        <f>'Seznam družstev'!B126</f>
        <v>0</v>
      </c>
      <c r="F127" s="19"/>
      <c r="G127" s="20"/>
    </row>
    <row r="128" spans="2:7" ht="13.5" thickBot="1">
      <c r="B128" s="35" t="s">
        <v>8</v>
      </c>
      <c r="C128" s="44"/>
      <c r="D128" s="37"/>
      <c r="F128" s="19"/>
      <c r="G128" s="20"/>
    </row>
    <row r="129" spans="2:7" ht="12.75">
      <c r="B129" s="18"/>
      <c r="F129" s="19"/>
      <c r="G129" s="20"/>
    </row>
    <row r="130" spans="1:7" ht="13.5" thickBot="1">
      <c r="A130" s="17" t="s">
        <v>121</v>
      </c>
      <c r="B130" s="17">
        <f>'Seznam družstev'!B129</f>
        <v>0</v>
      </c>
      <c r="F130" s="19"/>
      <c r="G130" s="20"/>
    </row>
    <row r="131" spans="2:7" ht="13.5" thickBot="1">
      <c r="B131" s="35" t="s">
        <v>8</v>
      </c>
      <c r="C131" s="44"/>
      <c r="D131" s="37"/>
      <c r="F131" s="19"/>
      <c r="G131" s="20"/>
    </row>
    <row r="132" spans="2:7" ht="12.75">
      <c r="B132" s="18"/>
      <c r="F132" s="19"/>
      <c r="G132" s="20"/>
    </row>
    <row r="133" spans="1:7" ht="13.5" thickBot="1">
      <c r="A133" s="17" t="s">
        <v>122</v>
      </c>
      <c r="B133" s="17">
        <f>'Seznam družstev'!B132</f>
        <v>0</v>
      </c>
      <c r="F133" s="19"/>
      <c r="G133" s="20"/>
    </row>
    <row r="134" spans="2:7" ht="13.5" thickBot="1">
      <c r="B134" s="35" t="s">
        <v>8</v>
      </c>
      <c r="C134" s="44"/>
      <c r="D134" s="37"/>
      <c r="F134" s="19"/>
      <c r="G134" s="20"/>
    </row>
    <row r="135" spans="2:7" ht="12.75">
      <c r="B135" s="18"/>
      <c r="F135" s="19"/>
      <c r="G135" s="20"/>
    </row>
    <row r="136" spans="1:7" ht="13.5" thickBot="1">
      <c r="A136" s="17" t="s">
        <v>123</v>
      </c>
      <c r="B136" s="17">
        <f>'Seznam družstev'!B135</f>
        <v>0</v>
      </c>
      <c r="F136" s="19"/>
      <c r="G136" s="20"/>
    </row>
    <row r="137" spans="2:7" ht="13.5" thickBot="1">
      <c r="B137" s="35" t="s">
        <v>8</v>
      </c>
      <c r="C137" s="44"/>
      <c r="D137" s="37"/>
      <c r="F137" s="19"/>
      <c r="G137" s="20"/>
    </row>
    <row r="138" spans="2:7" ht="12.75">
      <c r="B138" s="18"/>
      <c r="F138" s="19"/>
      <c r="G138" s="20"/>
    </row>
    <row r="139" spans="1:7" ht="13.5" thickBot="1">
      <c r="A139" s="17" t="s">
        <v>124</v>
      </c>
      <c r="B139" s="17">
        <f>'Seznam družstev'!B138</f>
        <v>0</v>
      </c>
      <c r="F139" s="19"/>
      <c r="G139" s="20"/>
    </row>
    <row r="140" spans="2:7" ht="13.5" thickBot="1">
      <c r="B140" s="35" t="s">
        <v>8</v>
      </c>
      <c r="C140" s="44"/>
      <c r="D140" s="37"/>
      <c r="F140" s="19"/>
      <c r="G140" s="20"/>
    </row>
    <row r="141" spans="2:7" ht="12.75">
      <c r="B141" s="18"/>
      <c r="F141" s="19"/>
      <c r="G141" s="20"/>
    </row>
    <row r="142" spans="1:7" ht="13.5" thickBot="1">
      <c r="A142" s="17" t="s">
        <v>125</v>
      </c>
      <c r="B142" s="17">
        <f>'Seznam družstev'!B141</f>
        <v>0</v>
      </c>
      <c r="F142" s="19"/>
      <c r="G142" s="20"/>
    </row>
    <row r="143" spans="2:7" ht="13.5" thickBot="1">
      <c r="B143" s="35" t="s">
        <v>8</v>
      </c>
      <c r="C143" s="44"/>
      <c r="D143" s="37"/>
      <c r="F143" s="19"/>
      <c r="G143" s="20"/>
    </row>
    <row r="144" spans="2:7" ht="12.75">
      <c r="B144" s="18"/>
      <c r="F144" s="19"/>
      <c r="G144" s="20"/>
    </row>
    <row r="145" spans="1:7" ht="13.5" thickBot="1">
      <c r="A145" s="17" t="s">
        <v>128</v>
      </c>
      <c r="B145" s="17">
        <f>'Seznam družstev'!B144</f>
        <v>0</v>
      </c>
      <c r="F145" s="19"/>
      <c r="G145" s="20"/>
    </row>
    <row r="146" spans="2:7" ht="13.5" thickBot="1">
      <c r="B146" s="35" t="s">
        <v>8</v>
      </c>
      <c r="C146" s="44"/>
      <c r="D146" s="37"/>
      <c r="F146" s="19"/>
      <c r="G146" s="20"/>
    </row>
    <row r="147" spans="2:7" ht="12.75">
      <c r="B147" s="18"/>
      <c r="F147" s="19"/>
      <c r="G147" s="20"/>
    </row>
    <row r="148" spans="1:7" ht="13.5" thickBot="1">
      <c r="A148" s="17" t="s">
        <v>127</v>
      </c>
      <c r="B148" s="17">
        <f>'Seznam družstev'!B147</f>
        <v>0</v>
      </c>
      <c r="F148" s="19"/>
      <c r="G148" s="20"/>
    </row>
    <row r="149" spans="2:7" ht="13.5" thickBot="1">
      <c r="B149" s="35" t="s">
        <v>8</v>
      </c>
      <c r="C149" s="44"/>
      <c r="D149" s="37"/>
      <c r="F149" s="19"/>
      <c r="G149" s="20"/>
    </row>
    <row r="150" spans="2:7" ht="12.75">
      <c r="B150" s="18"/>
      <c r="F150" s="19"/>
      <c r="G150" s="20"/>
    </row>
    <row r="151" spans="1:7" ht="13.5" thickBot="1">
      <c r="A151" s="17" t="s">
        <v>129</v>
      </c>
      <c r="B151" s="17">
        <f>'Seznam družstev'!B150</f>
        <v>0</v>
      </c>
      <c r="F151" s="19"/>
      <c r="G151" s="20"/>
    </row>
    <row r="152" spans="2:7" ht="13.5" thickBot="1">
      <c r="B152" s="35" t="s">
        <v>8</v>
      </c>
      <c r="C152" s="44"/>
      <c r="D152" s="37"/>
      <c r="F152" s="19"/>
      <c r="G152" s="20"/>
    </row>
    <row r="153" spans="2:7" ht="12.75">
      <c r="B153" s="18"/>
      <c r="F153" s="19"/>
      <c r="G153" s="20"/>
    </row>
    <row r="154" spans="1:7" ht="13.5" thickBot="1">
      <c r="A154" s="17" t="s">
        <v>130</v>
      </c>
      <c r="B154" s="17">
        <f>'Seznam družstev'!B153</f>
        <v>0</v>
      </c>
      <c r="F154" s="19"/>
      <c r="G154" s="20"/>
    </row>
    <row r="155" spans="2:7" ht="13.5" thickBot="1">
      <c r="B155" s="35" t="s">
        <v>8</v>
      </c>
      <c r="C155" s="44"/>
      <c r="D155" s="37"/>
      <c r="F155" s="19"/>
      <c r="G155" s="20"/>
    </row>
    <row r="156" spans="2:7" ht="12.75">
      <c r="B156" s="18"/>
      <c r="F156" s="19"/>
      <c r="G156" s="20"/>
    </row>
    <row r="157" spans="1:7" ht="13.5" thickBot="1">
      <c r="A157" s="17" t="s">
        <v>131</v>
      </c>
      <c r="B157" s="17">
        <f>'Seznam družstev'!B156</f>
        <v>0</v>
      </c>
      <c r="F157" s="19"/>
      <c r="G157" s="20"/>
    </row>
    <row r="158" spans="2:7" ht="13.5" thickBot="1">
      <c r="B158" s="35" t="s">
        <v>8</v>
      </c>
      <c r="C158" s="44"/>
      <c r="D158" s="37"/>
      <c r="F158" s="19"/>
      <c r="G158" s="20"/>
    </row>
    <row r="159" spans="2:7" ht="12.75">
      <c r="B159" s="18"/>
      <c r="F159" s="19"/>
      <c r="G159" s="20"/>
    </row>
    <row r="160" spans="1:7" ht="13.5" thickBot="1">
      <c r="A160" s="17" t="s">
        <v>132</v>
      </c>
      <c r="B160" s="17">
        <f>'Seznam družstev'!B159</f>
        <v>0</v>
      </c>
      <c r="F160" s="19"/>
      <c r="G160" s="20"/>
    </row>
    <row r="161" spans="2:7" ht="13.5" thickBot="1">
      <c r="B161" s="35" t="s">
        <v>8</v>
      </c>
      <c r="C161" s="44"/>
      <c r="D161" s="37"/>
      <c r="F161" s="19"/>
      <c r="G161" s="20"/>
    </row>
    <row r="162" spans="2:7" ht="12.75">
      <c r="B162" s="18"/>
      <c r="F162" s="19"/>
      <c r="G162" s="20"/>
    </row>
    <row r="163" spans="1:7" ht="13.5" thickBot="1">
      <c r="A163" s="17" t="s">
        <v>133</v>
      </c>
      <c r="B163" s="17">
        <f>'Seznam družstev'!B162</f>
        <v>0</v>
      </c>
      <c r="F163" s="19"/>
      <c r="G163" s="20"/>
    </row>
    <row r="164" spans="2:7" ht="13.5" thickBot="1">
      <c r="B164" s="35" t="s">
        <v>8</v>
      </c>
      <c r="C164" s="44"/>
      <c r="D164" s="37"/>
      <c r="F164" s="19"/>
      <c r="G164" s="20"/>
    </row>
    <row r="165" spans="2:7" ht="12.75">
      <c r="B165" s="18"/>
      <c r="F165" s="19"/>
      <c r="G165" s="20"/>
    </row>
    <row r="166" spans="1:7" ht="13.5" thickBot="1">
      <c r="A166" s="17" t="s">
        <v>134</v>
      </c>
      <c r="B166" s="17">
        <f>'Seznam družstev'!B165</f>
        <v>0</v>
      </c>
      <c r="F166" s="19"/>
      <c r="G166" s="20"/>
    </row>
    <row r="167" spans="2:7" ht="13.5" thickBot="1">
      <c r="B167" s="35" t="s">
        <v>8</v>
      </c>
      <c r="C167" s="44"/>
      <c r="D167" s="37"/>
      <c r="F167" s="19"/>
      <c r="G167" s="20"/>
    </row>
    <row r="168" spans="2:7" ht="12.75">
      <c r="B168" s="18"/>
      <c r="F168" s="19"/>
      <c r="G168" s="20"/>
    </row>
    <row r="169" spans="1:7" ht="13.5" thickBot="1">
      <c r="A169" s="17" t="s">
        <v>135</v>
      </c>
      <c r="B169" s="17">
        <f>'Seznam družstev'!B168</f>
        <v>0</v>
      </c>
      <c r="F169" s="19"/>
      <c r="G169" s="20"/>
    </row>
    <row r="170" spans="2:7" ht="13.5" thickBot="1">
      <c r="B170" s="35" t="s">
        <v>8</v>
      </c>
      <c r="C170" s="44"/>
      <c r="D170" s="37"/>
      <c r="F170" s="19"/>
      <c r="G170" s="20"/>
    </row>
    <row r="171" spans="2:7" ht="12.75">
      <c r="B171" s="17"/>
      <c r="F171" s="19"/>
      <c r="G171" s="20"/>
    </row>
    <row r="172" spans="1:7" ht="13.5" thickBot="1">
      <c r="A172" s="17" t="s">
        <v>136</v>
      </c>
      <c r="B172" s="17">
        <f>'Seznam družstev'!B171</f>
        <v>0</v>
      </c>
      <c r="F172" s="19"/>
      <c r="G172" s="20"/>
    </row>
    <row r="173" spans="2:7" ht="13.5" thickBot="1">
      <c r="B173" s="35" t="s">
        <v>8</v>
      </c>
      <c r="C173" s="44"/>
      <c r="D173" s="37"/>
      <c r="F173" s="19"/>
      <c r="G173" s="20"/>
    </row>
    <row r="174" spans="2:7" ht="12.75">
      <c r="B174" s="18"/>
      <c r="F174" s="19"/>
      <c r="G174" s="20"/>
    </row>
    <row r="175" spans="1:7" ht="13.5" thickBot="1">
      <c r="A175" s="17" t="s">
        <v>126</v>
      </c>
      <c r="B175" s="17">
        <f>'Seznam družstev'!B174</f>
        <v>0</v>
      </c>
      <c r="F175" s="19"/>
      <c r="G175" s="20"/>
    </row>
    <row r="176" spans="2:7" ht="13.5" thickBot="1">
      <c r="B176" s="35" t="s">
        <v>8</v>
      </c>
      <c r="C176" s="44"/>
      <c r="D176" s="37"/>
      <c r="F176" s="19"/>
      <c r="G176" s="20"/>
    </row>
    <row r="177" spans="2:7" ht="12.75">
      <c r="B177" s="18"/>
      <c r="F177" s="19"/>
      <c r="G177" s="20"/>
    </row>
    <row r="178" spans="1:7" ht="13.5" thickBot="1">
      <c r="A178" s="17" t="s">
        <v>137</v>
      </c>
      <c r="B178" s="17">
        <f>'Seznam družstev'!B177</f>
        <v>0</v>
      </c>
      <c r="F178" s="19"/>
      <c r="G178" s="20"/>
    </row>
    <row r="179" spans="2:7" ht="13.5" thickBot="1">
      <c r="B179" s="35" t="s">
        <v>8</v>
      </c>
      <c r="C179" s="44"/>
      <c r="D179" s="37"/>
      <c r="F179" s="19"/>
      <c r="G179" s="20"/>
    </row>
    <row r="180" spans="2:7" ht="12.75">
      <c r="B180" s="18"/>
      <c r="F180" s="19"/>
      <c r="G180" s="20"/>
    </row>
    <row r="181" spans="1:7" ht="13.5" thickBot="1">
      <c r="A181" s="17" t="s">
        <v>138</v>
      </c>
      <c r="B181" s="17">
        <f>'Seznam družstev'!B180</f>
        <v>0</v>
      </c>
      <c r="F181" s="19"/>
      <c r="G181" s="20"/>
    </row>
    <row r="182" spans="2:7" ht="13.5" thickBot="1">
      <c r="B182" s="35" t="s">
        <v>8</v>
      </c>
      <c r="C182" s="44"/>
      <c r="D182" s="37"/>
      <c r="F182" s="19"/>
      <c r="G182" s="20"/>
    </row>
    <row r="183" spans="6:7" ht="12.75">
      <c r="F183" s="19"/>
      <c r="G183" s="20"/>
    </row>
    <row r="184" spans="6:7" ht="12.75">
      <c r="F184" s="19"/>
      <c r="G184" s="20"/>
    </row>
    <row r="185" spans="4:7" ht="12.75">
      <c r="D185" s="37"/>
      <c r="F185" s="19"/>
      <c r="G185" s="20"/>
    </row>
    <row r="186" spans="6:7" ht="12.75">
      <c r="F186" s="19"/>
      <c r="G186" s="20"/>
    </row>
    <row r="187" spans="6:7" ht="12.75">
      <c r="F187" s="19"/>
      <c r="G187" s="20"/>
    </row>
    <row r="188" spans="4:7" ht="12.75">
      <c r="D188" s="37"/>
      <c r="F188" s="19"/>
      <c r="G188" s="20"/>
    </row>
    <row r="189" spans="6:7" ht="12.75">
      <c r="F189" s="19"/>
      <c r="G189" s="20"/>
    </row>
    <row r="190" spans="6:7" ht="12.75">
      <c r="F190" s="19"/>
      <c r="G190" s="20"/>
    </row>
    <row r="191" spans="4:7" ht="12.75">
      <c r="D191" s="37"/>
      <c r="F191" s="19"/>
      <c r="G191" s="20"/>
    </row>
    <row r="192" spans="6:7" ht="12.75">
      <c r="F192" s="19"/>
      <c r="G192" s="20"/>
    </row>
    <row r="193" spans="6:7" ht="12.75">
      <c r="F193" s="19"/>
      <c r="G193" s="20"/>
    </row>
    <row r="194" spans="4:7" ht="12.75">
      <c r="D194" s="37"/>
      <c r="F194" s="19"/>
      <c r="G194" s="20"/>
    </row>
    <row r="195" spans="6:7" ht="12.75">
      <c r="F195" s="19"/>
      <c r="G195" s="20"/>
    </row>
    <row r="196" spans="6:7" ht="12.75">
      <c r="F196" s="19"/>
      <c r="G196" s="20"/>
    </row>
    <row r="197" spans="4:7" ht="12.75">
      <c r="D197" s="37"/>
      <c r="F197" s="19"/>
      <c r="G197" s="20"/>
    </row>
    <row r="198" spans="6:7" ht="12.75">
      <c r="F198" s="19"/>
      <c r="G198" s="20"/>
    </row>
    <row r="199" spans="6:7" ht="12.75">
      <c r="F199" s="19"/>
      <c r="G199" s="20"/>
    </row>
    <row r="200" spans="4:7" ht="12.75">
      <c r="D200" s="37"/>
      <c r="F200" s="19"/>
      <c r="G200" s="20"/>
    </row>
    <row r="201" spans="6:7" ht="12.75">
      <c r="F201" s="19"/>
      <c r="G201" s="20"/>
    </row>
    <row r="202" spans="6:7" ht="12.75">
      <c r="F202" s="19"/>
      <c r="G202" s="20"/>
    </row>
    <row r="203" spans="4:7" ht="12.75">
      <c r="D203" s="37"/>
      <c r="F203" s="19"/>
      <c r="G203" s="20"/>
    </row>
    <row r="204" spans="6:7" ht="12.75">
      <c r="F204" s="19"/>
      <c r="G204" s="20"/>
    </row>
    <row r="205" spans="6:7" ht="12.75">
      <c r="F205" s="19"/>
      <c r="G205" s="20"/>
    </row>
    <row r="206" spans="4:7" ht="12.75">
      <c r="D206" s="37"/>
      <c r="F206" s="19"/>
      <c r="G206" s="20"/>
    </row>
    <row r="207" spans="6:7" ht="12.75">
      <c r="F207" s="19"/>
      <c r="G207" s="20"/>
    </row>
    <row r="208" spans="6:7" ht="12.75">
      <c r="F208" s="19"/>
      <c r="G208" s="20"/>
    </row>
    <row r="209" spans="4:7" ht="12.75">
      <c r="D209" s="37"/>
      <c r="F209" s="19"/>
      <c r="G209" s="20"/>
    </row>
    <row r="210" spans="6:7" ht="12.75">
      <c r="F210" s="19"/>
      <c r="G210" s="20"/>
    </row>
    <row r="211" spans="6:7" ht="12.75">
      <c r="F211" s="19"/>
      <c r="G211" s="20"/>
    </row>
    <row r="212" spans="4:7" ht="12.75">
      <c r="D212" s="37"/>
      <c r="F212" s="19"/>
      <c r="G212" s="20"/>
    </row>
    <row r="213" spans="6:7" ht="12.75">
      <c r="F213" s="19"/>
      <c r="G213" s="20"/>
    </row>
    <row r="214" spans="6:7" ht="12.75">
      <c r="F214" s="19"/>
      <c r="G214" s="20"/>
    </row>
    <row r="215" spans="4:7" ht="12.75">
      <c r="D215" s="37"/>
      <c r="F215" s="19"/>
      <c r="G215" s="20"/>
    </row>
    <row r="216" spans="6:7" ht="12.75">
      <c r="F216" s="19"/>
      <c r="G216" s="20"/>
    </row>
    <row r="217" spans="6:7" ht="12.75">
      <c r="F217" s="19"/>
      <c r="G217" s="20"/>
    </row>
    <row r="218" spans="4:7" ht="12.75">
      <c r="D218" s="37"/>
      <c r="F218" s="19"/>
      <c r="G218" s="20"/>
    </row>
  </sheetData>
  <sheetProtection/>
  <mergeCells count="1">
    <mergeCell ref="B1:H1"/>
  </mergeCells>
  <conditionalFormatting sqref="H2:H218 C2:D3 B12 D11:D218 C11:C182 C5:D9">
    <cfRule type="cellIs" priority="1" dxfId="5" operator="equal" stopIfTrue="1">
      <formula>"DISK"</formula>
    </cfRule>
  </conditionalFormatting>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M16"/>
    </sheetView>
  </sheetViews>
  <sheetFormatPr defaultColWidth="9.00390625" defaultRowHeight="12.75"/>
  <cols>
    <col min="1" max="1" width="9.125" style="16" customWidth="1"/>
    <col min="2" max="2" width="30.875" style="16" customWidth="1"/>
    <col min="3" max="3" width="10.625" style="16" customWidth="1"/>
    <col min="4" max="4" width="13.625" style="16" bestFit="1" customWidth="1"/>
    <col min="5" max="5" width="10.625" style="16" customWidth="1"/>
    <col min="6" max="6" width="13.625" style="16" bestFit="1" customWidth="1"/>
    <col min="7" max="7" width="10.625" style="16" customWidth="1"/>
    <col min="8" max="8" width="13.625" style="16" bestFit="1" customWidth="1"/>
    <col min="9" max="9" width="10.625" style="16" customWidth="1"/>
    <col min="10" max="10" width="13.625" style="16" bestFit="1" customWidth="1"/>
    <col min="11" max="11" width="14.125" style="16" bestFit="1" customWidth="1"/>
    <col min="12" max="12" width="13.625" style="16" bestFit="1" customWidth="1"/>
    <col min="13" max="13" width="10.25390625" style="16" customWidth="1"/>
    <col min="14" max="16384" width="9.125" style="16" customWidth="1"/>
  </cols>
  <sheetData>
    <row r="1" spans="1:13" ht="26.25" customHeight="1" thickBot="1">
      <c r="A1" s="145" t="s">
        <v>159</v>
      </c>
      <c r="B1" s="146"/>
      <c r="C1" s="146"/>
      <c r="D1" s="146"/>
      <c r="E1" s="146"/>
      <c r="F1" s="146"/>
      <c r="G1" s="146"/>
      <c r="H1" s="146"/>
      <c r="I1" s="146"/>
      <c r="J1" s="146"/>
      <c r="K1" s="146"/>
      <c r="L1" s="146"/>
      <c r="M1" s="147"/>
    </row>
    <row r="2" spans="1:13" ht="15.75" customHeight="1">
      <c r="A2" s="148" t="s">
        <v>142</v>
      </c>
      <c r="B2" s="152" t="s">
        <v>10</v>
      </c>
      <c r="C2" s="150" t="s">
        <v>11</v>
      </c>
      <c r="D2" s="151"/>
      <c r="E2" s="150" t="s">
        <v>14</v>
      </c>
      <c r="F2" s="151"/>
      <c r="G2" s="150" t="s">
        <v>15</v>
      </c>
      <c r="H2" s="151"/>
      <c r="I2" s="150" t="s">
        <v>16</v>
      </c>
      <c r="J2" s="151"/>
      <c r="K2" s="52" t="s">
        <v>9</v>
      </c>
      <c r="L2" s="148" t="s">
        <v>17</v>
      </c>
      <c r="M2" s="148" t="s">
        <v>13</v>
      </c>
    </row>
    <row r="3" spans="1:13" ht="15.75" customHeight="1" thickBot="1">
      <c r="A3" s="149"/>
      <c r="B3" s="153"/>
      <c r="C3" s="54" t="s">
        <v>12</v>
      </c>
      <c r="D3" s="55" t="s">
        <v>145</v>
      </c>
      <c r="E3" s="54" t="s">
        <v>12</v>
      </c>
      <c r="F3" s="55" t="s">
        <v>145</v>
      </c>
      <c r="G3" s="54" t="s">
        <v>12</v>
      </c>
      <c r="H3" s="55" t="s">
        <v>145</v>
      </c>
      <c r="I3" s="54" t="s">
        <v>12</v>
      </c>
      <c r="J3" s="55" t="s">
        <v>145</v>
      </c>
      <c r="K3" s="53" t="s">
        <v>8</v>
      </c>
      <c r="L3" s="149"/>
      <c r="M3" s="149"/>
    </row>
    <row r="4" spans="1:13" ht="12.75">
      <c r="A4" s="56">
        <v>1</v>
      </c>
      <c r="B4" s="57" t="str">
        <f>'Seznam družstev'!B3</f>
        <v>Sokolov A</v>
      </c>
      <c r="C4" s="58" t="str">
        <f>'1 plavání v šatech'!K4</f>
        <v>DISK</v>
      </c>
      <c r="D4" s="59">
        <f>'1 plavání v šatech'!L4</f>
        <v>13</v>
      </c>
      <c r="E4" s="58">
        <f>'2 břemeno'!K4</f>
        <v>0.0062280092592592595</v>
      </c>
      <c r="F4" s="59">
        <f>'2 břemeno'!L4</f>
        <v>8</v>
      </c>
      <c r="G4" s="58">
        <f>'3 most'!H4</f>
        <v>0.0013666666666666669</v>
      </c>
      <c r="H4" s="28">
        <f>'3 most'!I4</f>
        <v>10</v>
      </c>
      <c r="I4" s="60">
        <f>'4 ABC'!K4</f>
        <v>0.0028506944444444443</v>
      </c>
      <c r="J4" s="28">
        <f>'4 ABC'!L4</f>
        <v>5</v>
      </c>
      <c r="K4" s="61">
        <f>'5 resuscitace'!H4</f>
        <v>0</v>
      </c>
      <c r="L4" s="62">
        <f>IF(K4="X","X",K4+J4+H4+F4+D4)</f>
        <v>36</v>
      </c>
      <c r="M4" s="56">
        <f>IF(L4="X","X",RANK(L4,$L$4:$L$63,1))</f>
        <v>10</v>
      </c>
    </row>
    <row r="5" spans="1:13" ht="12.75">
      <c r="A5" s="63">
        <v>2</v>
      </c>
      <c r="B5" s="57" t="str">
        <f>'Seznam družstev'!B6</f>
        <v>Sokolov B</v>
      </c>
      <c r="C5" s="58">
        <f>'1 plavání v šatech'!K5</f>
        <v>0.003592592592592593</v>
      </c>
      <c r="D5" s="59">
        <f>'1 plavání v šatech'!L5</f>
        <v>6</v>
      </c>
      <c r="E5" s="58">
        <f>'2 břemeno'!K5</f>
        <v>0.005818287037037038</v>
      </c>
      <c r="F5" s="59">
        <f>'2 břemeno'!L5</f>
        <v>6</v>
      </c>
      <c r="G5" s="58">
        <f>'3 most'!H5</f>
        <v>0.0012465277777777776</v>
      </c>
      <c r="H5" s="28">
        <f>'3 most'!I5</f>
        <v>5</v>
      </c>
      <c r="I5" s="60">
        <f>'4 ABC'!K5</f>
        <v>0.003019675925925926</v>
      </c>
      <c r="J5" s="28">
        <f>'4 ABC'!L5</f>
        <v>7</v>
      </c>
      <c r="K5" s="61">
        <f>'5 resuscitace'!H5</f>
        <v>0</v>
      </c>
      <c r="L5" s="62">
        <f aca="true" t="shared" si="0" ref="L5:L63">IF(K5="X","X",K5+J5+H5+F5+D5)</f>
        <v>24</v>
      </c>
      <c r="M5" s="56">
        <f aca="true" t="shared" si="1" ref="M5:M63">IF(L5="X","X",RANK(L5,$L$4:$L$63,1))</f>
        <v>6</v>
      </c>
    </row>
    <row r="6" spans="1:13" ht="12.75">
      <c r="A6" s="63">
        <v>3</v>
      </c>
      <c r="B6" s="57" t="str">
        <f>'Seznam družstev'!B9</f>
        <v>Ústí nad Labem 1</v>
      </c>
      <c r="C6" s="58">
        <f>'1 plavání v šatech'!K6</f>
        <v>0.0033820601851851854</v>
      </c>
      <c r="D6" s="59">
        <f>'1 plavání v šatech'!L6</f>
        <v>5</v>
      </c>
      <c r="E6" s="58">
        <f>'2 břemeno'!K6</f>
        <v>0.005629976851851851</v>
      </c>
      <c r="F6" s="59">
        <f>'2 břemeno'!L6</f>
        <v>4</v>
      </c>
      <c r="G6" s="58">
        <f>'3 most'!H6</f>
        <v>0.0012417824074074074</v>
      </c>
      <c r="H6" s="28">
        <f>'3 most'!I6</f>
        <v>4</v>
      </c>
      <c r="I6" s="60">
        <f>'4 ABC'!K6</f>
        <v>0.0027899305555555555</v>
      </c>
      <c r="J6" s="28">
        <f>'4 ABC'!L6</f>
        <v>4</v>
      </c>
      <c r="K6" s="61">
        <f>'5 resuscitace'!H6</f>
        <v>0</v>
      </c>
      <c r="L6" s="62">
        <f t="shared" si="0"/>
        <v>17</v>
      </c>
      <c r="M6" s="56">
        <f t="shared" si="1"/>
        <v>4</v>
      </c>
    </row>
    <row r="7" spans="1:13" ht="12.75">
      <c r="A7" s="63">
        <v>4</v>
      </c>
      <c r="B7" s="57" t="str">
        <f>'Seznam družstev'!B12</f>
        <v>Ústí nad Labem 2</v>
      </c>
      <c r="C7" s="58">
        <f>'1 plavání v šatech'!K7</f>
        <v>0.004005671296296296</v>
      </c>
      <c r="D7" s="59">
        <f>'1 plavání v šatech'!L7</f>
        <v>10</v>
      </c>
      <c r="E7" s="58">
        <f>'2 břemeno'!K7</f>
        <v>0.007025462962962963</v>
      </c>
      <c r="F7" s="59">
        <f>'2 břemeno'!L7</f>
        <v>13</v>
      </c>
      <c r="G7" s="58">
        <f>'3 most'!H7</f>
        <v>0.0015134259259259259</v>
      </c>
      <c r="H7" s="28">
        <f>'3 most'!I7</f>
        <v>13</v>
      </c>
      <c r="I7" s="60">
        <f>'4 ABC'!K7</f>
        <v>0.0035511574074074074</v>
      </c>
      <c r="J7" s="28">
        <f>'4 ABC'!L7</f>
        <v>12</v>
      </c>
      <c r="K7" s="61">
        <f>'5 resuscitace'!H7</f>
        <v>0</v>
      </c>
      <c r="L7" s="62">
        <f t="shared" si="0"/>
        <v>48</v>
      </c>
      <c r="M7" s="56">
        <f t="shared" si="1"/>
        <v>12</v>
      </c>
    </row>
    <row r="8" spans="1:13" ht="12.75">
      <c r="A8" s="63">
        <v>5</v>
      </c>
      <c r="B8" s="57" t="str">
        <f>'Seznam družstev'!B15</f>
        <v>Brno-město A</v>
      </c>
      <c r="C8" s="58">
        <f>'1 plavání v šatech'!K8</f>
        <v>0.0033396990740740735</v>
      </c>
      <c r="D8" s="59">
        <f>'1 plavání v šatech'!L8</f>
        <v>4</v>
      </c>
      <c r="E8" s="58">
        <f>'2 břemeno'!K8</f>
        <v>0.005791550925925926</v>
      </c>
      <c r="F8" s="59">
        <f>'2 břemeno'!L8</f>
        <v>5</v>
      </c>
      <c r="G8" s="58">
        <f>'3 most'!H8</f>
        <v>0.0011211805555555556</v>
      </c>
      <c r="H8" s="28">
        <f>'3 most'!I8</f>
        <v>1</v>
      </c>
      <c r="I8" s="60" t="str">
        <f>'4 ABC'!K8</f>
        <v>DISK</v>
      </c>
      <c r="J8" s="28">
        <f>'4 ABC'!L8</f>
        <v>13</v>
      </c>
      <c r="K8" s="61">
        <f>'5 resuscitace'!H8</f>
        <v>0</v>
      </c>
      <c r="L8" s="62">
        <f t="shared" si="0"/>
        <v>23</v>
      </c>
      <c r="M8" s="56">
        <f t="shared" si="1"/>
        <v>5</v>
      </c>
    </row>
    <row r="9" spans="1:13" ht="12.75">
      <c r="A9" s="63">
        <v>6</v>
      </c>
      <c r="B9" s="57" t="str">
        <f>'Seznam družstev'!B18</f>
        <v>Brno-město B</v>
      </c>
      <c r="C9" s="58">
        <f>'1 plavání v šatech'!K9</f>
        <v>0.003964814814814815</v>
      </c>
      <c r="D9" s="59">
        <f>'1 plavání v šatech'!L9</f>
        <v>9</v>
      </c>
      <c r="E9" s="58">
        <f>'2 břemeno'!K9</f>
        <v>0.006248263888888889</v>
      </c>
      <c r="F9" s="59">
        <f>'2 břemeno'!L9</f>
        <v>9</v>
      </c>
      <c r="G9" s="58">
        <f>'3 most'!H9</f>
        <v>0.001318865740740741</v>
      </c>
      <c r="H9" s="28">
        <f>'3 most'!I9</f>
        <v>8</v>
      </c>
      <c r="I9" s="60">
        <f>'4 ABC'!K9</f>
        <v>0.0031738425925925927</v>
      </c>
      <c r="J9" s="28">
        <f>'4 ABC'!L9</f>
        <v>9</v>
      </c>
      <c r="K9" s="61">
        <f>'5 resuscitace'!H9</f>
        <v>0</v>
      </c>
      <c r="L9" s="62">
        <f t="shared" si="0"/>
        <v>35</v>
      </c>
      <c r="M9" s="56">
        <f t="shared" si="1"/>
        <v>9</v>
      </c>
    </row>
    <row r="10" spans="1:13" ht="12.75">
      <c r="A10" s="63">
        <v>7</v>
      </c>
      <c r="B10" s="57" t="str">
        <f>'Seznam družstev'!B21</f>
        <v>Klatovy</v>
      </c>
      <c r="C10" s="58">
        <f>'1 plavání v šatech'!K10</f>
        <v>0.0037074074074074075</v>
      </c>
      <c r="D10" s="59">
        <f>'1 plavání v šatech'!L10</f>
        <v>7</v>
      </c>
      <c r="E10" s="58">
        <f>'2 břemeno'!K10</f>
        <v>0.0062550925925925925</v>
      </c>
      <c r="F10" s="59">
        <f>'2 břemeno'!L10</f>
        <v>10</v>
      </c>
      <c r="G10" s="58">
        <f>'3 most'!H10</f>
        <v>0.0012708333333333335</v>
      </c>
      <c r="H10" s="28">
        <f>'3 most'!I10</f>
        <v>7</v>
      </c>
      <c r="I10" s="60">
        <f>'4 ABC'!K10</f>
        <v>0.00289375</v>
      </c>
      <c r="J10" s="28">
        <f>'4 ABC'!L10</f>
        <v>6</v>
      </c>
      <c r="K10" s="61">
        <f>'5 resuscitace'!H10</f>
        <v>0</v>
      </c>
      <c r="L10" s="62">
        <f t="shared" si="0"/>
        <v>30</v>
      </c>
      <c r="M10" s="56">
        <f t="shared" si="1"/>
        <v>8</v>
      </c>
    </row>
    <row r="11" spans="1:13" ht="12.75">
      <c r="A11" s="63">
        <v>8</v>
      </c>
      <c r="B11" s="57" t="str">
        <f>'Seznam družstev'!B24</f>
        <v>Brno - střed</v>
      </c>
      <c r="C11" s="58">
        <f>'1 plavání v šatech'!K11</f>
        <v>0.0030782407407407408</v>
      </c>
      <c r="D11" s="59">
        <f>'1 plavání v šatech'!L11</f>
        <v>1</v>
      </c>
      <c r="E11" s="58">
        <f>'2 břemeno'!K11</f>
        <v>0.005468634259259259</v>
      </c>
      <c r="F11" s="59">
        <f>'2 břemeno'!L11</f>
        <v>2</v>
      </c>
      <c r="G11" s="58">
        <f>'3 most'!H11</f>
        <v>0.0011211805555555556</v>
      </c>
      <c r="H11" s="28">
        <f>'3 most'!I11</f>
        <v>1</v>
      </c>
      <c r="I11" s="60">
        <f>'4 ABC'!K11</f>
        <v>0.002631944444444444</v>
      </c>
      <c r="J11" s="28">
        <f>'4 ABC'!L11</f>
        <v>2</v>
      </c>
      <c r="K11" s="61">
        <f>'5 resuscitace'!H11</f>
        <v>0</v>
      </c>
      <c r="L11" s="62">
        <f t="shared" si="0"/>
        <v>6</v>
      </c>
      <c r="M11" s="56">
        <f t="shared" si="1"/>
        <v>1</v>
      </c>
    </row>
    <row r="12" spans="1:13" ht="13.5" thickBot="1">
      <c r="A12" s="64">
        <v>9</v>
      </c>
      <c r="B12" s="65" t="str">
        <f>'Seznam družstev'!B27</f>
        <v>Karlovy Vary A</v>
      </c>
      <c r="C12" s="66">
        <f>'1 plavání v šatech'!K12</f>
        <v>0.0031990740740740742</v>
      </c>
      <c r="D12" s="67">
        <f>'1 plavání v šatech'!L12</f>
        <v>3</v>
      </c>
      <c r="E12" s="66">
        <f>'2 břemeno'!K12</f>
        <v>0.005503472222222222</v>
      </c>
      <c r="F12" s="67">
        <f>'2 břemeno'!L12</f>
        <v>3</v>
      </c>
      <c r="G12" s="66">
        <f>'3 most'!H12</f>
        <v>0.001179398148148148</v>
      </c>
      <c r="H12" s="68">
        <f>'3 most'!I12</f>
        <v>3</v>
      </c>
      <c r="I12" s="69">
        <f>'4 ABC'!K12</f>
        <v>0.0026215277777777777</v>
      </c>
      <c r="J12" s="68">
        <f>'4 ABC'!L12</f>
        <v>1</v>
      </c>
      <c r="K12" s="70">
        <f>'5 resuscitace'!H12</f>
        <v>0</v>
      </c>
      <c r="L12" s="71">
        <f t="shared" si="0"/>
        <v>10</v>
      </c>
      <c r="M12" s="72">
        <f t="shared" si="1"/>
        <v>2</v>
      </c>
    </row>
    <row r="13" spans="1:13" ht="12.75">
      <c r="A13" s="56">
        <v>10</v>
      </c>
      <c r="B13" s="57" t="str">
        <f>'Seznam družstev'!B30</f>
        <v>Karlovy Vary B</v>
      </c>
      <c r="C13" s="58">
        <f>'1 plavání v šatech'!K13</f>
        <v>0.004620601851851851</v>
      </c>
      <c r="D13" s="59">
        <f>'1 plavání v šatech'!L13</f>
        <v>12</v>
      </c>
      <c r="E13" s="58">
        <f>'2 břemeno'!K13</f>
        <v>0.006803356481481482</v>
      </c>
      <c r="F13" s="59">
        <f>'2 břemeno'!L13</f>
        <v>12</v>
      </c>
      <c r="G13" s="58">
        <f>'3 most'!H13</f>
        <v>0.0014923611111111112</v>
      </c>
      <c r="H13" s="28">
        <f>'3 most'!I13</f>
        <v>12</v>
      </c>
      <c r="I13" s="60">
        <f>'4 ABC'!K13</f>
        <v>0.0034416666666666662</v>
      </c>
      <c r="J13" s="28">
        <f>'4 ABC'!L13</f>
        <v>11</v>
      </c>
      <c r="K13" s="61">
        <f>'5 resuscitace'!H13</f>
        <v>1</v>
      </c>
      <c r="L13" s="62">
        <f t="shared" si="0"/>
        <v>48</v>
      </c>
      <c r="M13" s="56">
        <f t="shared" si="1"/>
        <v>12</v>
      </c>
    </row>
    <row r="14" spans="1:13" ht="12.75">
      <c r="A14" s="63">
        <v>11</v>
      </c>
      <c r="B14" s="57" t="str">
        <f>'Seznam družstev'!B33</f>
        <v>Blansko A</v>
      </c>
      <c r="C14" s="58">
        <f>'1 plavání v šatech'!K14</f>
        <v>0.003138773148148148</v>
      </c>
      <c r="D14" s="59">
        <f>'1 plavání v šatech'!L14</f>
        <v>2</v>
      </c>
      <c r="E14" s="58">
        <f>'2 břemeno'!K14</f>
        <v>0.005452083333333333</v>
      </c>
      <c r="F14" s="59">
        <f>'2 břemeno'!L14</f>
        <v>1</v>
      </c>
      <c r="G14" s="58">
        <f>'3 most'!H14</f>
        <v>0.0013343749999999998</v>
      </c>
      <c r="H14" s="28">
        <f>'3 most'!I14</f>
        <v>9</v>
      </c>
      <c r="I14" s="60">
        <f>'4 ABC'!K14</f>
        <v>0.0026787037037037035</v>
      </c>
      <c r="J14" s="28">
        <f>'4 ABC'!L14</f>
        <v>3</v>
      </c>
      <c r="K14" s="61">
        <f>'5 resuscitace'!H14</f>
        <v>1</v>
      </c>
      <c r="L14" s="62">
        <f t="shared" si="0"/>
        <v>16</v>
      </c>
      <c r="M14" s="56">
        <f t="shared" si="1"/>
        <v>3</v>
      </c>
    </row>
    <row r="15" spans="1:13" ht="12.75">
      <c r="A15" s="63">
        <v>12</v>
      </c>
      <c r="B15" s="57" t="str">
        <f>'Seznam družstev'!B36</f>
        <v>Blansko B</v>
      </c>
      <c r="C15" s="58">
        <f>'1 plavání v šatech'!K15</f>
        <v>0.0038359953703703703</v>
      </c>
      <c r="D15" s="59">
        <f>'1 plavání v šatech'!L15</f>
        <v>8</v>
      </c>
      <c r="E15" s="58">
        <f>'2 břemeno'!K15</f>
        <v>0.00620150462962963</v>
      </c>
      <c r="F15" s="59">
        <f>'2 břemeno'!L15</f>
        <v>7</v>
      </c>
      <c r="G15" s="58">
        <f>'3 most'!H15</f>
        <v>0.0012659722222222222</v>
      </c>
      <c r="H15" s="28">
        <f>'3 most'!I15</f>
        <v>6</v>
      </c>
      <c r="I15" s="60">
        <f>'4 ABC'!K15</f>
        <v>0.003156944444444445</v>
      </c>
      <c r="J15" s="28">
        <f>'4 ABC'!L15</f>
        <v>8</v>
      </c>
      <c r="K15" s="61">
        <f>'5 resuscitace'!H15</f>
        <v>0</v>
      </c>
      <c r="L15" s="62">
        <f t="shared" si="0"/>
        <v>29</v>
      </c>
      <c r="M15" s="56">
        <f t="shared" si="1"/>
        <v>7</v>
      </c>
    </row>
    <row r="16" spans="1:13" ht="12.75">
      <c r="A16" s="63">
        <v>13</v>
      </c>
      <c r="B16" s="57" t="str">
        <f>'Seznam družstev'!B39</f>
        <v>Blansko C</v>
      </c>
      <c r="C16" s="58">
        <f>'1 plavání v šatech'!K16</f>
        <v>0.004107060185185185</v>
      </c>
      <c r="D16" s="59">
        <f>'1 plavání v šatech'!L16</f>
        <v>11</v>
      </c>
      <c r="E16" s="58">
        <f>'2 břemeno'!K16</f>
        <v>0.0064766203703703696</v>
      </c>
      <c r="F16" s="59">
        <f>'2 břemeno'!L16</f>
        <v>11</v>
      </c>
      <c r="G16" s="58">
        <f>'3 most'!H16</f>
        <v>0.0014179398148148148</v>
      </c>
      <c r="H16" s="28">
        <f>'3 most'!I16</f>
        <v>11</v>
      </c>
      <c r="I16" s="60">
        <f>'4 ABC'!K16</f>
        <v>0.003260648148148148</v>
      </c>
      <c r="J16" s="28">
        <f>'4 ABC'!L16</f>
        <v>10</v>
      </c>
      <c r="K16" s="61">
        <f>'5 resuscitace'!H16</f>
        <v>0</v>
      </c>
      <c r="L16" s="62">
        <f t="shared" si="0"/>
        <v>43</v>
      </c>
      <c r="M16" s="56">
        <f t="shared" si="1"/>
        <v>11</v>
      </c>
    </row>
    <row r="17" spans="1:13" ht="12.75">
      <c r="A17" s="63">
        <v>14</v>
      </c>
      <c r="B17" s="57">
        <f>'Seznam družstev'!B42</f>
        <v>0</v>
      </c>
      <c r="C17" s="58" t="str">
        <f>'1 plavání v šatech'!K17</f>
        <v>X</v>
      </c>
      <c r="D17" s="59">
        <f>'1 plavání v šatech'!L17</f>
        <v>0</v>
      </c>
      <c r="E17" s="58" t="str">
        <f>'2 břemeno'!K17</f>
        <v>X</v>
      </c>
      <c r="F17" s="59">
        <f>'2 břemeno'!L17</f>
        <v>0</v>
      </c>
      <c r="G17" s="58" t="str">
        <f>'3 most'!H17</f>
        <v>X</v>
      </c>
      <c r="H17" s="28">
        <f>'3 most'!I17</f>
        <v>0</v>
      </c>
      <c r="I17" s="60" t="str">
        <f>'4 ABC'!K17</f>
        <v>X</v>
      </c>
      <c r="J17" s="28">
        <f>'4 ABC'!L17</f>
        <v>0</v>
      </c>
      <c r="K17" s="61" t="str">
        <f>'5 resuscitace'!H17</f>
        <v>X</v>
      </c>
      <c r="L17" s="62" t="str">
        <f t="shared" si="0"/>
        <v>X</v>
      </c>
      <c r="M17" s="56" t="str">
        <f t="shared" si="1"/>
        <v>X</v>
      </c>
    </row>
    <row r="18" spans="1:13" ht="12.75">
      <c r="A18" s="63">
        <v>15</v>
      </c>
      <c r="B18" s="57">
        <f>'Seznam družstev'!B45</f>
        <v>0</v>
      </c>
      <c r="C18" s="58" t="str">
        <f>'1 plavání v šatech'!K18</f>
        <v>X</v>
      </c>
      <c r="D18" s="59">
        <f>'1 plavání v šatech'!L18</f>
        <v>0</v>
      </c>
      <c r="E18" s="58" t="str">
        <f>'2 břemeno'!K18</f>
        <v>X</v>
      </c>
      <c r="F18" s="59">
        <f>'2 břemeno'!L18</f>
        <v>0</v>
      </c>
      <c r="G18" s="58" t="str">
        <f>'3 most'!H18</f>
        <v>X</v>
      </c>
      <c r="H18" s="28">
        <f>'3 most'!I18</f>
        <v>0</v>
      </c>
      <c r="I18" s="60" t="str">
        <f>'4 ABC'!K18</f>
        <v>X</v>
      </c>
      <c r="J18" s="28">
        <f>'4 ABC'!L18</f>
        <v>0</v>
      </c>
      <c r="K18" s="61" t="str">
        <f>'5 resuscitace'!H18</f>
        <v>X</v>
      </c>
      <c r="L18" s="62" t="str">
        <f t="shared" si="0"/>
        <v>X</v>
      </c>
      <c r="M18" s="56" t="str">
        <f t="shared" si="1"/>
        <v>X</v>
      </c>
    </row>
    <row r="19" spans="1:13" ht="12.75">
      <c r="A19" s="63">
        <v>16</v>
      </c>
      <c r="B19" s="57">
        <f>'Seznam družstev'!B48</f>
        <v>0</v>
      </c>
      <c r="C19" s="58" t="str">
        <f>'1 plavání v šatech'!K19</f>
        <v>X</v>
      </c>
      <c r="D19" s="59">
        <f>'1 plavání v šatech'!L19</f>
        <v>0</v>
      </c>
      <c r="E19" s="58" t="str">
        <f>'2 břemeno'!K19</f>
        <v>X</v>
      </c>
      <c r="F19" s="59">
        <f>'2 břemeno'!L19</f>
        <v>0</v>
      </c>
      <c r="G19" s="58" t="str">
        <f>'3 most'!H19</f>
        <v>X</v>
      </c>
      <c r="H19" s="28">
        <f>'3 most'!I19</f>
        <v>0</v>
      </c>
      <c r="I19" s="60" t="str">
        <f>'4 ABC'!K19</f>
        <v>X</v>
      </c>
      <c r="J19" s="28">
        <f>'4 ABC'!L19</f>
        <v>0</v>
      </c>
      <c r="K19" s="61" t="str">
        <f>'5 resuscitace'!H19</f>
        <v>X</v>
      </c>
      <c r="L19" s="62" t="str">
        <f t="shared" si="0"/>
        <v>X</v>
      </c>
      <c r="M19" s="56" t="str">
        <f t="shared" si="1"/>
        <v>X</v>
      </c>
    </row>
    <row r="20" spans="1:13" ht="12.75">
      <c r="A20" s="63">
        <v>17</v>
      </c>
      <c r="B20" s="57">
        <f>'Seznam družstev'!B51</f>
        <v>0</v>
      </c>
      <c r="C20" s="58" t="str">
        <f>'1 plavání v šatech'!K20</f>
        <v>X</v>
      </c>
      <c r="D20" s="59">
        <f>'1 plavání v šatech'!L20</f>
        <v>0</v>
      </c>
      <c r="E20" s="58" t="str">
        <f>'2 břemeno'!K20</f>
        <v>X</v>
      </c>
      <c r="F20" s="59">
        <f>'2 břemeno'!L20</f>
        <v>0</v>
      </c>
      <c r="G20" s="58" t="str">
        <f>'3 most'!H20</f>
        <v>X</v>
      </c>
      <c r="H20" s="28">
        <f>'3 most'!I20</f>
        <v>0</v>
      </c>
      <c r="I20" s="60" t="str">
        <f>'4 ABC'!K20</f>
        <v>X</v>
      </c>
      <c r="J20" s="28">
        <f>'4 ABC'!L20</f>
        <v>0</v>
      </c>
      <c r="K20" s="61" t="str">
        <f>'5 resuscitace'!H20</f>
        <v>X</v>
      </c>
      <c r="L20" s="62" t="str">
        <f t="shared" si="0"/>
        <v>X</v>
      </c>
      <c r="M20" s="56" t="str">
        <f t="shared" si="1"/>
        <v>X</v>
      </c>
    </row>
    <row r="21" spans="1:13" ht="12.75">
      <c r="A21" s="63">
        <v>18</v>
      </c>
      <c r="B21" s="57">
        <f>'Seznam družstev'!B54</f>
        <v>0</v>
      </c>
      <c r="C21" s="58" t="str">
        <f>'1 plavání v šatech'!K21</f>
        <v>X</v>
      </c>
      <c r="D21" s="59">
        <f>'1 plavání v šatech'!L21</f>
        <v>0</v>
      </c>
      <c r="E21" s="58" t="str">
        <f>'2 břemeno'!K21</f>
        <v>X</v>
      </c>
      <c r="F21" s="59">
        <f>'2 břemeno'!L21</f>
        <v>0</v>
      </c>
      <c r="G21" s="58" t="str">
        <f>'3 most'!H21</f>
        <v>X</v>
      </c>
      <c r="H21" s="28">
        <f>'3 most'!I21</f>
        <v>0</v>
      </c>
      <c r="I21" s="60" t="str">
        <f>'4 ABC'!K21</f>
        <v>X</v>
      </c>
      <c r="J21" s="28">
        <f>'4 ABC'!L21</f>
        <v>0</v>
      </c>
      <c r="K21" s="61" t="str">
        <f>'5 resuscitace'!H21</f>
        <v>X</v>
      </c>
      <c r="L21" s="62" t="str">
        <f t="shared" si="0"/>
        <v>X</v>
      </c>
      <c r="M21" s="56" t="str">
        <f t="shared" si="1"/>
        <v>X</v>
      </c>
    </row>
    <row r="22" spans="1:13" ht="12.75">
      <c r="A22" s="63">
        <v>19</v>
      </c>
      <c r="B22" s="57">
        <f>'Seznam družstev'!B57</f>
        <v>0</v>
      </c>
      <c r="C22" s="58" t="str">
        <f>'1 plavání v šatech'!K22</f>
        <v>X</v>
      </c>
      <c r="D22" s="59">
        <f>'1 plavání v šatech'!L22</f>
        <v>0</v>
      </c>
      <c r="E22" s="58" t="str">
        <f>'2 břemeno'!K22</f>
        <v>X</v>
      </c>
      <c r="F22" s="59">
        <f>'2 břemeno'!L22</f>
        <v>0</v>
      </c>
      <c r="G22" s="58" t="str">
        <f>'3 most'!H22</f>
        <v>X</v>
      </c>
      <c r="H22" s="28">
        <f>'3 most'!I22</f>
        <v>0</v>
      </c>
      <c r="I22" s="60" t="str">
        <f>'4 ABC'!K22</f>
        <v>X</v>
      </c>
      <c r="J22" s="28">
        <f>'4 ABC'!L22</f>
        <v>0</v>
      </c>
      <c r="K22" s="61" t="str">
        <f>'5 resuscitace'!H22</f>
        <v>X</v>
      </c>
      <c r="L22" s="62" t="str">
        <f t="shared" si="0"/>
        <v>X</v>
      </c>
      <c r="M22" s="56" t="str">
        <f t="shared" si="1"/>
        <v>X</v>
      </c>
    </row>
    <row r="23" spans="1:13" ht="12.75">
      <c r="A23" s="63">
        <v>20</v>
      </c>
      <c r="B23" s="57">
        <f>'Seznam družstev'!B60</f>
        <v>0</v>
      </c>
      <c r="C23" s="58" t="str">
        <f>'1 plavání v šatech'!K23</f>
        <v>X</v>
      </c>
      <c r="D23" s="59">
        <f>'1 plavání v šatech'!L23</f>
        <v>0</v>
      </c>
      <c r="E23" s="58" t="str">
        <f>'2 břemeno'!K23</f>
        <v>X</v>
      </c>
      <c r="F23" s="59">
        <f>'2 břemeno'!L23</f>
        <v>0</v>
      </c>
      <c r="G23" s="58" t="str">
        <f>'3 most'!H23</f>
        <v>X</v>
      </c>
      <c r="H23" s="28">
        <f>'3 most'!I23</f>
        <v>0</v>
      </c>
      <c r="I23" s="60" t="str">
        <f>'4 ABC'!K23</f>
        <v>X</v>
      </c>
      <c r="J23" s="28">
        <f>'4 ABC'!L23</f>
        <v>0</v>
      </c>
      <c r="K23" s="61" t="str">
        <f>'5 resuscitace'!H23</f>
        <v>X</v>
      </c>
      <c r="L23" s="62" t="str">
        <f t="shared" si="0"/>
        <v>X</v>
      </c>
      <c r="M23" s="56" t="str">
        <f t="shared" si="1"/>
        <v>X</v>
      </c>
    </row>
    <row r="24" spans="1:13" ht="12.75">
      <c r="A24" s="63">
        <v>21</v>
      </c>
      <c r="B24" s="57">
        <f>'Seznam družstev'!B63</f>
        <v>0</v>
      </c>
      <c r="C24" s="58" t="str">
        <f>'1 plavání v šatech'!K24</f>
        <v>X</v>
      </c>
      <c r="D24" s="59">
        <f>'1 plavání v šatech'!L24</f>
        <v>0</v>
      </c>
      <c r="E24" s="58" t="str">
        <f>'2 břemeno'!K24</f>
        <v>X</v>
      </c>
      <c r="F24" s="59">
        <f>'2 břemeno'!L24</f>
        <v>0</v>
      </c>
      <c r="G24" s="58" t="str">
        <f>'3 most'!H24</f>
        <v>X</v>
      </c>
      <c r="H24" s="28">
        <f>'3 most'!I24</f>
        <v>0</v>
      </c>
      <c r="I24" s="60" t="str">
        <f>'4 ABC'!K24</f>
        <v>X</v>
      </c>
      <c r="J24" s="28">
        <f>'4 ABC'!L24</f>
        <v>0</v>
      </c>
      <c r="K24" s="61" t="str">
        <f>'5 resuscitace'!H24</f>
        <v>X</v>
      </c>
      <c r="L24" s="62" t="str">
        <f t="shared" si="0"/>
        <v>X</v>
      </c>
      <c r="M24" s="56" t="str">
        <f t="shared" si="1"/>
        <v>X</v>
      </c>
    </row>
    <row r="25" spans="1:13" ht="12.75">
      <c r="A25" s="63">
        <v>22</v>
      </c>
      <c r="B25" s="57">
        <f>'Seznam družstev'!B66</f>
        <v>0</v>
      </c>
      <c r="C25" s="58" t="str">
        <f>'1 plavání v šatech'!K25</f>
        <v>X</v>
      </c>
      <c r="D25" s="59">
        <f>'1 plavání v šatech'!L25</f>
        <v>0</v>
      </c>
      <c r="E25" s="58" t="str">
        <f>'2 břemeno'!K25</f>
        <v>X</v>
      </c>
      <c r="F25" s="59">
        <f>'2 břemeno'!L25</f>
        <v>0</v>
      </c>
      <c r="G25" s="58" t="str">
        <f>'3 most'!H25</f>
        <v>X</v>
      </c>
      <c r="H25" s="28">
        <f>'3 most'!I25</f>
        <v>0</v>
      </c>
      <c r="I25" s="60" t="str">
        <f>'4 ABC'!K25</f>
        <v>X</v>
      </c>
      <c r="J25" s="28">
        <f>'4 ABC'!L25</f>
        <v>0</v>
      </c>
      <c r="K25" s="61" t="str">
        <f>'5 resuscitace'!H25</f>
        <v>X</v>
      </c>
      <c r="L25" s="62" t="str">
        <f t="shared" si="0"/>
        <v>X</v>
      </c>
      <c r="M25" s="56" t="str">
        <f t="shared" si="1"/>
        <v>X</v>
      </c>
    </row>
    <row r="26" spans="1:13" ht="12.75">
      <c r="A26" s="63">
        <v>23</v>
      </c>
      <c r="B26" s="57">
        <f>'Seznam družstev'!B69</f>
        <v>0</v>
      </c>
      <c r="C26" s="58" t="str">
        <f>'1 plavání v šatech'!K26</f>
        <v>X</v>
      </c>
      <c r="D26" s="59">
        <f>'1 plavání v šatech'!L26</f>
        <v>0</v>
      </c>
      <c r="E26" s="58" t="str">
        <f>'2 břemeno'!K26</f>
        <v>X</v>
      </c>
      <c r="F26" s="59">
        <f>'2 břemeno'!L26</f>
        <v>0</v>
      </c>
      <c r="G26" s="58" t="str">
        <f>'3 most'!H26</f>
        <v>X</v>
      </c>
      <c r="H26" s="28">
        <f>'3 most'!I26</f>
        <v>0</v>
      </c>
      <c r="I26" s="60" t="str">
        <f>'4 ABC'!K26</f>
        <v>X</v>
      </c>
      <c r="J26" s="28">
        <f>'4 ABC'!L26</f>
        <v>0</v>
      </c>
      <c r="K26" s="61" t="str">
        <f>'5 resuscitace'!H26</f>
        <v>X</v>
      </c>
      <c r="L26" s="62" t="str">
        <f t="shared" si="0"/>
        <v>X</v>
      </c>
      <c r="M26" s="56" t="str">
        <f t="shared" si="1"/>
        <v>X</v>
      </c>
    </row>
    <row r="27" spans="1:13" ht="12.75">
      <c r="A27" s="63">
        <v>24</v>
      </c>
      <c r="B27" s="57">
        <f>'Seznam družstev'!B72</f>
        <v>0</v>
      </c>
      <c r="C27" s="58" t="str">
        <f>'1 plavání v šatech'!K27</f>
        <v>X</v>
      </c>
      <c r="D27" s="59">
        <f>'1 plavání v šatech'!L27</f>
        <v>0</v>
      </c>
      <c r="E27" s="58" t="str">
        <f>'2 břemeno'!K27</f>
        <v>X</v>
      </c>
      <c r="F27" s="59">
        <f>'2 břemeno'!L27</f>
        <v>0</v>
      </c>
      <c r="G27" s="58" t="str">
        <f>'3 most'!H27</f>
        <v>X</v>
      </c>
      <c r="H27" s="28">
        <f>'3 most'!I27</f>
        <v>0</v>
      </c>
      <c r="I27" s="60" t="str">
        <f>'4 ABC'!K27</f>
        <v>X</v>
      </c>
      <c r="J27" s="28">
        <f>'4 ABC'!L27</f>
        <v>0</v>
      </c>
      <c r="K27" s="61" t="str">
        <f>'5 resuscitace'!H27</f>
        <v>X</v>
      </c>
      <c r="L27" s="62" t="str">
        <f t="shared" si="0"/>
        <v>X</v>
      </c>
      <c r="M27" s="56" t="str">
        <f t="shared" si="1"/>
        <v>X</v>
      </c>
    </row>
    <row r="28" spans="1:13" ht="12.75">
      <c r="A28" s="63">
        <v>25</v>
      </c>
      <c r="B28" s="57">
        <f>'Seznam družstev'!B75</f>
        <v>0</v>
      </c>
      <c r="C28" s="58" t="str">
        <f>'1 plavání v šatech'!K28</f>
        <v>X</v>
      </c>
      <c r="D28" s="59">
        <f>'1 plavání v šatech'!L28</f>
        <v>0</v>
      </c>
      <c r="E28" s="58" t="str">
        <f>'2 břemeno'!K28</f>
        <v>X</v>
      </c>
      <c r="F28" s="59">
        <f>'2 břemeno'!L28</f>
        <v>0</v>
      </c>
      <c r="G28" s="58" t="str">
        <f>'3 most'!H28</f>
        <v>X</v>
      </c>
      <c r="H28" s="28">
        <f>'3 most'!I28</f>
        <v>0</v>
      </c>
      <c r="I28" s="60" t="str">
        <f>'4 ABC'!K28</f>
        <v>X</v>
      </c>
      <c r="J28" s="28">
        <f>'4 ABC'!L28</f>
        <v>0</v>
      </c>
      <c r="K28" s="61" t="str">
        <f>'5 resuscitace'!H28</f>
        <v>X</v>
      </c>
      <c r="L28" s="62" t="str">
        <f t="shared" si="0"/>
        <v>X</v>
      </c>
      <c r="M28" s="56" t="str">
        <f t="shared" si="1"/>
        <v>X</v>
      </c>
    </row>
    <row r="29" spans="1:13" ht="12.75">
      <c r="A29" s="63">
        <v>26</v>
      </c>
      <c r="B29" s="57">
        <f>'Seznam družstev'!B78</f>
        <v>0</v>
      </c>
      <c r="C29" s="58" t="str">
        <f>'1 plavání v šatech'!K29</f>
        <v>X</v>
      </c>
      <c r="D29" s="59">
        <f>'1 plavání v šatech'!L29</f>
        <v>0</v>
      </c>
      <c r="E29" s="58" t="str">
        <f>'2 břemeno'!K29</f>
        <v>X</v>
      </c>
      <c r="F29" s="59">
        <f>'2 břemeno'!L29</f>
        <v>0</v>
      </c>
      <c r="G29" s="58" t="str">
        <f>'3 most'!H29</f>
        <v>X</v>
      </c>
      <c r="H29" s="28">
        <f>'3 most'!I29</f>
        <v>0</v>
      </c>
      <c r="I29" s="60" t="str">
        <f>'4 ABC'!K29</f>
        <v>X</v>
      </c>
      <c r="J29" s="28">
        <f>'4 ABC'!L29</f>
        <v>0</v>
      </c>
      <c r="K29" s="61" t="str">
        <f>'5 resuscitace'!H29</f>
        <v>X</v>
      </c>
      <c r="L29" s="62" t="str">
        <f t="shared" si="0"/>
        <v>X</v>
      </c>
      <c r="M29" s="56" t="str">
        <f t="shared" si="1"/>
        <v>X</v>
      </c>
    </row>
    <row r="30" spans="1:13" ht="12.75">
      <c r="A30" s="63">
        <v>27</v>
      </c>
      <c r="B30" s="57">
        <f>'Seznam družstev'!B81</f>
        <v>0</v>
      </c>
      <c r="C30" s="58" t="str">
        <f>'1 plavání v šatech'!K30</f>
        <v>X</v>
      </c>
      <c r="D30" s="59">
        <f>'1 plavání v šatech'!L30</f>
        <v>0</v>
      </c>
      <c r="E30" s="58" t="str">
        <f>'2 břemeno'!K30</f>
        <v>X</v>
      </c>
      <c r="F30" s="59">
        <f>'2 břemeno'!L30</f>
        <v>0</v>
      </c>
      <c r="G30" s="58" t="str">
        <f>'3 most'!H30</f>
        <v>X</v>
      </c>
      <c r="H30" s="28">
        <f>'3 most'!I30</f>
        <v>0</v>
      </c>
      <c r="I30" s="60" t="str">
        <f>'4 ABC'!K30</f>
        <v>X</v>
      </c>
      <c r="J30" s="28">
        <f>'4 ABC'!L30</f>
        <v>0</v>
      </c>
      <c r="K30" s="61" t="str">
        <f>'5 resuscitace'!H30</f>
        <v>X</v>
      </c>
      <c r="L30" s="62" t="str">
        <f t="shared" si="0"/>
        <v>X</v>
      </c>
      <c r="M30" s="56" t="str">
        <f t="shared" si="1"/>
        <v>X</v>
      </c>
    </row>
    <row r="31" spans="1:13" ht="12.75">
      <c r="A31" s="63">
        <v>28</v>
      </c>
      <c r="B31" s="57">
        <f>'Seznam družstev'!B84</f>
        <v>0</v>
      </c>
      <c r="C31" s="58" t="str">
        <f>'1 plavání v šatech'!K31</f>
        <v>X</v>
      </c>
      <c r="D31" s="59">
        <f>'1 plavání v šatech'!L31</f>
        <v>0</v>
      </c>
      <c r="E31" s="58" t="str">
        <f>'2 břemeno'!K31</f>
        <v>X</v>
      </c>
      <c r="F31" s="59">
        <f>'2 břemeno'!L31</f>
        <v>0</v>
      </c>
      <c r="G31" s="58" t="str">
        <f>'3 most'!H31</f>
        <v>X</v>
      </c>
      <c r="H31" s="28">
        <f>'3 most'!I31</f>
        <v>0</v>
      </c>
      <c r="I31" s="60" t="str">
        <f>'4 ABC'!K31</f>
        <v>X</v>
      </c>
      <c r="J31" s="28">
        <f>'4 ABC'!L31</f>
        <v>0</v>
      </c>
      <c r="K31" s="61" t="str">
        <f>'5 resuscitace'!H31</f>
        <v>X</v>
      </c>
      <c r="L31" s="62" t="str">
        <f t="shared" si="0"/>
        <v>X</v>
      </c>
      <c r="M31" s="56" t="str">
        <f t="shared" si="1"/>
        <v>X</v>
      </c>
    </row>
    <row r="32" spans="1:13" ht="12.75">
      <c r="A32" s="63">
        <v>29</v>
      </c>
      <c r="B32" s="57">
        <f>'Seznam družstev'!B87</f>
        <v>0</v>
      </c>
      <c r="C32" s="58" t="str">
        <f>'1 plavání v šatech'!K32</f>
        <v>X</v>
      </c>
      <c r="D32" s="59">
        <f>'1 plavání v šatech'!L32</f>
        <v>0</v>
      </c>
      <c r="E32" s="58" t="str">
        <f>'2 břemeno'!K32</f>
        <v>X</v>
      </c>
      <c r="F32" s="59">
        <f>'2 břemeno'!L32</f>
        <v>0</v>
      </c>
      <c r="G32" s="58" t="str">
        <f>'3 most'!H32</f>
        <v>X</v>
      </c>
      <c r="H32" s="28">
        <f>'3 most'!I32</f>
        <v>0</v>
      </c>
      <c r="I32" s="60" t="str">
        <f>'4 ABC'!K32</f>
        <v>X</v>
      </c>
      <c r="J32" s="28">
        <f>'4 ABC'!L32</f>
        <v>0</v>
      </c>
      <c r="K32" s="61" t="str">
        <f>'5 resuscitace'!H32</f>
        <v>X</v>
      </c>
      <c r="L32" s="62" t="str">
        <f t="shared" si="0"/>
        <v>X</v>
      </c>
      <c r="M32" s="56" t="str">
        <f t="shared" si="1"/>
        <v>X</v>
      </c>
    </row>
    <row r="33" spans="1:13" ht="12.75">
      <c r="A33" s="63">
        <v>30</v>
      </c>
      <c r="B33" s="57">
        <f>'Seznam družstev'!B90</f>
        <v>0</v>
      </c>
      <c r="C33" s="58" t="str">
        <f>'1 plavání v šatech'!K33</f>
        <v>X</v>
      </c>
      <c r="D33" s="59">
        <f>'1 plavání v šatech'!L33</f>
        <v>0</v>
      </c>
      <c r="E33" s="58" t="str">
        <f>'2 břemeno'!K33</f>
        <v>X</v>
      </c>
      <c r="F33" s="59">
        <f>'2 břemeno'!L33</f>
        <v>0</v>
      </c>
      <c r="G33" s="58" t="str">
        <f>'3 most'!H33</f>
        <v>X</v>
      </c>
      <c r="H33" s="28">
        <f>'3 most'!I33</f>
        <v>0</v>
      </c>
      <c r="I33" s="60" t="str">
        <f>'4 ABC'!K33</f>
        <v>X</v>
      </c>
      <c r="J33" s="28">
        <f>'4 ABC'!L33</f>
        <v>0</v>
      </c>
      <c r="K33" s="61" t="str">
        <f>'5 resuscitace'!H33</f>
        <v>X</v>
      </c>
      <c r="L33" s="62" t="str">
        <f t="shared" si="0"/>
        <v>X</v>
      </c>
      <c r="M33" s="56" t="str">
        <f t="shared" si="1"/>
        <v>X</v>
      </c>
    </row>
    <row r="34" spans="1:13" ht="12.75">
      <c r="A34" s="63">
        <v>31</v>
      </c>
      <c r="B34" s="57">
        <f>'Seznam družstev'!B93</f>
        <v>0</v>
      </c>
      <c r="C34" s="58" t="str">
        <f>'1 plavání v šatech'!K34</f>
        <v>X</v>
      </c>
      <c r="D34" s="59">
        <f>'1 plavání v šatech'!L34</f>
        <v>0</v>
      </c>
      <c r="E34" s="58" t="str">
        <f>'2 břemeno'!K34</f>
        <v>X</v>
      </c>
      <c r="F34" s="59">
        <f>'2 břemeno'!L34</f>
        <v>0</v>
      </c>
      <c r="G34" s="58" t="str">
        <f>'3 most'!H34</f>
        <v>X</v>
      </c>
      <c r="H34" s="28">
        <f>'3 most'!I34</f>
        <v>0</v>
      </c>
      <c r="I34" s="60" t="str">
        <f>'4 ABC'!K34</f>
        <v>X</v>
      </c>
      <c r="J34" s="28">
        <f>'4 ABC'!L34</f>
        <v>0</v>
      </c>
      <c r="K34" s="61" t="str">
        <f>'5 resuscitace'!H34</f>
        <v>X</v>
      </c>
      <c r="L34" s="62" t="str">
        <f t="shared" si="0"/>
        <v>X</v>
      </c>
      <c r="M34" s="56" t="str">
        <f t="shared" si="1"/>
        <v>X</v>
      </c>
    </row>
    <row r="35" spans="1:13" ht="12.75">
      <c r="A35" s="63">
        <v>32</v>
      </c>
      <c r="B35" s="57">
        <f>'Seznam družstev'!B96</f>
        <v>0</v>
      </c>
      <c r="C35" s="58" t="str">
        <f>'1 plavání v šatech'!K35</f>
        <v>X</v>
      </c>
      <c r="D35" s="59">
        <f>'1 plavání v šatech'!L35</f>
        <v>0</v>
      </c>
      <c r="E35" s="58" t="str">
        <f>'2 břemeno'!K35</f>
        <v>X</v>
      </c>
      <c r="F35" s="59">
        <f>'2 břemeno'!L35</f>
        <v>0</v>
      </c>
      <c r="G35" s="58" t="str">
        <f>'3 most'!H35</f>
        <v>X</v>
      </c>
      <c r="H35" s="28">
        <f>'3 most'!I35</f>
        <v>0</v>
      </c>
      <c r="I35" s="60" t="str">
        <f>'4 ABC'!K35</f>
        <v>X</v>
      </c>
      <c r="J35" s="28">
        <f>'4 ABC'!L35</f>
        <v>0</v>
      </c>
      <c r="K35" s="61" t="str">
        <f>'5 resuscitace'!H35</f>
        <v>X</v>
      </c>
      <c r="L35" s="62" t="str">
        <f t="shared" si="0"/>
        <v>X</v>
      </c>
      <c r="M35" s="56" t="str">
        <f t="shared" si="1"/>
        <v>X</v>
      </c>
    </row>
    <row r="36" spans="1:13" ht="12.75">
      <c r="A36" s="63">
        <v>33</v>
      </c>
      <c r="B36" s="57">
        <f>'Seznam družstev'!B99</f>
        <v>0</v>
      </c>
      <c r="C36" s="58" t="str">
        <f>'1 plavání v šatech'!K36</f>
        <v>X</v>
      </c>
      <c r="D36" s="59">
        <f>'1 plavání v šatech'!L36</f>
        <v>0</v>
      </c>
      <c r="E36" s="58" t="str">
        <f>'2 břemeno'!K36</f>
        <v>X</v>
      </c>
      <c r="F36" s="59">
        <f>'2 břemeno'!L36</f>
        <v>0</v>
      </c>
      <c r="G36" s="58" t="str">
        <f>'3 most'!H36</f>
        <v>X</v>
      </c>
      <c r="H36" s="28">
        <f>'3 most'!I36</f>
        <v>0</v>
      </c>
      <c r="I36" s="60" t="str">
        <f>'4 ABC'!K36</f>
        <v>X</v>
      </c>
      <c r="J36" s="28">
        <f>'4 ABC'!L36</f>
        <v>0</v>
      </c>
      <c r="K36" s="61" t="str">
        <f>'5 resuscitace'!H36</f>
        <v>X</v>
      </c>
      <c r="L36" s="62" t="str">
        <f t="shared" si="0"/>
        <v>X</v>
      </c>
      <c r="M36" s="56" t="str">
        <f t="shared" si="1"/>
        <v>X</v>
      </c>
    </row>
    <row r="37" spans="1:13" ht="12.75">
      <c r="A37" s="63">
        <v>34</v>
      </c>
      <c r="B37" s="57">
        <f>'Seznam družstev'!B102</f>
        <v>0</v>
      </c>
      <c r="C37" s="58" t="str">
        <f>'1 plavání v šatech'!K37</f>
        <v>X</v>
      </c>
      <c r="D37" s="59">
        <f>'1 plavání v šatech'!L37</f>
        <v>0</v>
      </c>
      <c r="E37" s="58" t="str">
        <f>'2 břemeno'!K37</f>
        <v>X</v>
      </c>
      <c r="F37" s="59">
        <f>'2 břemeno'!L37</f>
        <v>0</v>
      </c>
      <c r="G37" s="58" t="str">
        <f>'3 most'!H37</f>
        <v>X</v>
      </c>
      <c r="H37" s="28">
        <f>'3 most'!I37</f>
        <v>0</v>
      </c>
      <c r="I37" s="60" t="str">
        <f>'4 ABC'!K37</f>
        <v>X</v>
      </c>
      <c r="J37" s="28">
        <f>'4 ABC'!L37</f>
        <v>0</v>
      </c>
      <c r="K37" s="61" t="str">
        <f>'5 resuscitace'!H37</f>
        <v>X</v>
      </c>
      <c r="L37" s="62" t="str">
        <f t="shared" si="0"/>
        <v>X</v>
      </c>
      <c r="M37" s="56" t="str">
        <f t="shared" si="1"/>
        <v>X</v>
      </c>
    </row>
    <row r="38" spans="1:13" ht="12.75">
      <c r="A38" s="63">
        <v>35</v>
      </c>
      <c r="B38" s="57">
        <f>'Seznam družstev'!B105</f>
        <v>0</v>
      </c>
      <c r="C38" s="58" t="str">
        <f>'1 plavání v šatech'!K38</f>
        <v>X</v>
      </c>
      <c r="D38" s="59">
        <f>'1 plavání v šatech'!L38</f>
        <v>0</v>
      </c>
      <c r="E38" s="58" t="str">
        <f>'2 břemeno'!K38</f>
        <v>X</v>
      </c>
      <c r="F38" s="59">
        <f>'2 břemeno'!L38</f>
        <v>0</v>
      </c>
      <c r="G38" s="58" t="str">
        <f>'3 most'!H38</f>
        <v>X</v>
      </c>
      <c r="H38" s="28">
        <f>'3 most'!I38</f>
        <v>0</v>
      </c>
      <c r="I38" s="60" t="str">
        <f>'4 ABC'!K38</f>
        <v>X</v>
      </c>
      <c r="J38" s="28">
        <f>'4 ABC'!L38</f>
        <v>0</v>
      </c>
      <c r="K38" s="61" t="str">
        <f>'5 resuscitace'!H38</f>
        <v>X</v>
      </c>
      <c r="L38" s="62" t="str">
        <f t="shared" si="0"/>
        <v>X</v>
      </c>
      <c r="M38" s="56" t="str">
        <f t="shared" si="1"/>
        <v>X</v>
      </c>
    </row>
    <row r="39" spans="1:13" ht="12.75">
      <c r="A39" s="63">
        <v>36</v>
      </c>
      <c r="B39" s="57">
        <f>'Seznam družstev'!B108</f>
        <v>0</v>
      </c>
      <c r="C39" s="58" t="str">
        <f>'1 plavání v šatech'!K39</f>
        <v>X</v>
      </c>
      <c r="D39" s="59">
        <f>'1 plavání v šatech'!L39</f>
        <v>0</v>
      </c>
      <c r="E39" s="58" t="str">
        <f>'2 břemeno'!K39</f>
        <v>X</v>
      </c>
      <c r="F39" s="59">
        <f>'2 břemeno'!L39</f>
        <v>0</v>
      </c>
      <c r="G39" s="58" t="str">
        <f>'3 most'!H39</f>
        <v>X</v>
      </c>
      <c r="H39" s="28">
        <f>'3 most'!I39</f>
        <v>0</v>
      </c>
      <c r="I39" s="60" t="str">
        <f>'4 ABC'!K39</f>
        <v>X</v>
      </c>
      <c r="J39" s="28">
        <f>'4 ABC'!L39</f>
        <v>0</v>
      </c>
      <c r="K39" s="61" t="str">
        <f>'5 resuscitace'!H39</f>
        <v>X</v>
      </c>
      <c r="L39" s="62" t="str">
        <f t="shared" si="0"/>
        <v>X</v>
      </c>
      <c r="M39" s="56" t="str">
        <f t="shared" si="1"/>
        <v>X</v>
      </c>
    </row>
    <row r="40" spans="1:13" ht="12.75">
      <c r="A40" s="63">
        <v>37</v>
      </c>
      <c r="B40" s="57">
        <f>'Seznam družstev'!B111</f>
        <v>0</v>
      </c>
      <c r="C40" s="58" t="str">
        <f>'1 plavání v šatech'!K40</f>
        <v>X</v>
      </c>
      <c r="D40" s="59">
        <f>'1 plavání v šatech'!L40</f>
        <v>0</v>
      </c>
      <c r="E40" s="58" t="str">
        <f>'2 břemeno'!K40</f>
        <v>X</v>
      </c>
      <c r="F40" s="59">
        <f>'2 břemeno'!L40</f>
        <v>0</v>
      </c>
      <c r="G40" s="58" t="str">
        <f>'3 most'!H40</f>
        <v>X</v>
      </c>
      <c r="H40" s="28">
        <f>'3 most'!I40</f>
        <v>0</v>
      </c>
      <c r="I40" s="60" t="str">
        <f>'4 ABC'!K40</f>
        <v>X</v>
      </c>
      <c r="J40" s="28">
        <f>'4 ABC'!L40</f>
        <v>0</v>
      </c>
      <c r="K40" s="61" t="str">
        <f>'5 resuscitace'!H40</f>
        <v>X</v>
      </c>
      <c r="L40" s="62" t="str">
        <f t="shared" si="0"/>
        <v>X</v>
      </c>
      <c r="M40" s="56" t="str">
        <f t="shared" si="1"/>
        <v>X</v>
      </c>
    </row>
    <row r="41" spans="1:13" ht="12.75">
      <c r="A41" s="63">
        <v>38</v>
      </c>
      <c r="B41" s="57">
        <f>'Seznam družstev'!B114</f>
        <v>0</v>
      </c>
      <c r="C41" s="58" t="str">
        <f>'1 plavání v šatech'!K41</f>
        <v>X</v>
      </c>
      <c r="D41" s="59">
        <f>'1 plavání v šatech'!L41</f>
        <v>0</v>
      </c>
      <c r="E41" s="58" t="str">
        <f>'2 břemeno'!K41</f>
        <v>X</v>
      </c>
      <c r="F41" s="59">
        <f>'2 břemeno'!L41</f>
        <v>0</v>
      </c>
      <c r="G41" s="58" t="str">
        <f>'3 most'!H41</f>
        <v>X</v>
      </c>
      <c r="H41" s="28">
        <f>'3 most'!I41</f>
        <v>0</v>
      </c>
      <c r="I41" s="60" t="str">
        <f>'4 ABC'!K41</f>
        <v>X</v>
      </c>
      <c r="J41" s="28">
        <f>'4 ABC'!L41</f>
        <v>0</v>
      </c>
      <c r="K41" s="61" t="str">
        <f>'5 resuscitace'!H41</f>
        <v>X</v>
      </c>
      <c r="L41" s="62" t="str">
        <f t="shared" si="0"/>
        <v>X</v>
      </c>
      <c r="M41" s="56" t="str">
        <f t="shared" si="1"/>
        <v>X</v>
      </c>
    </row>
    <row r="42" spans="1:13" ht="12.75">
      <c r="A42" s="63">
        <v>39</v>
      </c>
      <c r="B42" s="57">
        <f>'Seznam družstev'!B117</f>
        <v>0</v>
      </c>
      <c r="C42" s="58" t="str">
        <f>'1 plavání v šatech'!K42</f>
        <v>X</v>
      </c>
      <c r="D42" s="59">
        <f>'1 plavání v šatech'!L42</f>
        <v>0</v>
      </c>
      <c r="E42" s="58" t="str">
        <f>'2 břemeno'!K42</f>
        <v>X</v>
      </c>
      <c r="F42" s="59">
        <f>'2 břemeno'!L42</f>
        <v>0</v>
      </c>
      <c r="G42" s="58" t="str">
        <f>'3 most'!H42</f>
        <v>X</v>
      </c>
      <c r="H42" s="28">
        <f>'3 most'!I42</f>
        <v>0</v>
      </c>
      <c r="I42" s="60" t="str">
        <f>'4 ABC'!K42</f>
        <v>X</v>
      </c>
      <c r="J42" s="28">
        <f>'4 ABC'!L42</f>
        <v>0</v>
      </c>
      <c r="K42" s="61" t="str">
        <f>'5 resuscitace'!H42</f>
        <v>X</v>
      </c>
      <c r="L42" s="62" t="str">
        <f t="shared" si="0"/>
        <v>X</v>
      </c>
      <c r="M42" s="56" t="str">
        <f t="shared" si="1"/>
        <v>X</v>
      </c>
    </row>
    <row r="43" spans="1:13" ht="12.75">
      <c r="A43" s="63">
        <v>40</v>
      </c>
      <c r="B43" s="57">
        <f>'Seznam družstev'!B120</f>
        <v>0</v>
      </c>
      <c r="C43" s="58" t="str">
        <f>'1 plavání v šatech'!K43</f>
        <v>X</v>
      </c>
      <c r="D43" s="59">
        <f>'1 plavání v šatech'!L43</f>
        <v>0</v>
      </c>
      <c r="E43" s="58" t="str">
        <f>'2 břemeno'!K43</f>
        <v>X</v>
      </c>
      <c r="F43" s="59">
        <f>'2 břemeno'!L43</f>
        <v>0</v>
      </c>
      <c r="G43" s="58" t="str">
        <f>'3 most'!H43</f>
        <v>X</v>
      </c>
      <c r="H43" s="28">
        <f>'3 most'!I43</f>
        <v>0</v>
      </c>
      <c r="I43" s="60" t="str">
        <f>'4 ABC'!K43</f>
        <v>X</v>
      </c>
      <c r="J43" s="28">
        <f>'4 ABC'!L43</f>
        <v>0</v>
      </c>
      <c r="K43" s="61" t="str">
        <f>'5 resuscitace'!H43</f>
        <v>X</v>
      </c>
      <c r="L43" s="62" t="str">
        <f t="shared" si="0"/>
        <v>X</v>
      </c>
      <c r="M43" s="56" t="str">
        <f t="shared" si="1"/>
        <v>X</v>
      </c>
    </row>
    <row r="44" spans="1:13" ht="12.75">
      <c r="A44" s="63">
        <v>41</v>
      </c>
      <c r="B44" s="57">
        <f>'Seznam družstev'!B123</f>
        <v>0</v>
      </c>
      <c r="C44" s="58" t="str">
        <f>'1 plavání v šatech'!K44</f>
        <v>X</v>
      </c>
      <c r="D44" s="59">
        <f>'1 plavání v šatech'!L44</f>
        <v>0</v>
      </c>
      <c r="E44" s="58" t="str">
        <f>'2 břemeno'!K44</f>
        <v>X</v>
      </c>
      <c r="F44" s="59">
        <f>'2 břemeno'!L44</f>
        <v>0</v>
      </c>
      <c r="G44" s="58" t="str">
        <f>'3 most'!H44</f>
        <v>X</v>
      </c>
      <c r="H44" s="28">
        <f>'3 most'!I44</f>
        <v>0</v>
      </c>
      <c r="I44" s="60" t="str">
        <f>'4 ABC'!K44</f>
        <v>X</v>
      </c>
      <c r="J44" s="28">
        <f>'4 ABC'!L44</f>
        <v>0</v>
      </c>
      <c r="K44" s="61" t="str">
        <f>'5 resuscitace'!H44</f>
        <v>X</v>
      </c>
      <c r="L44" s="62" t="str">
        <f t="shared" si="0"/>
        <v>X</v>
      </c>
      <c r="M44" s="56" t="str">
        <f t="shared" si="1"/>
        <v>X</v>
      </c>
    </row>
    <row r="45" spans="1:13" ht="12.75">
      <c r="A45" s="63">
        <v>42</v>
      </c>
      <c r="B45" s="57">
        <f>'Seznam družstev'!B126</f>
        <v>0</v>
      </c>
      <c r="C45" s="58" t="str">
        <f>'1 plavání v šatech'!K45</f>
        <v>X</v>
      </c>
      <c r="D45" s="59">
        <f>'1 plavání v šatech'!L45</f>
        <v>0</v>
      </c>
      <c r="E45" s="58" t="str">
        <f>'2 břemeno'!K45</f>
        <v>X</v>
      </c>
      <c r="F45" s="59">
        <f>'2 břemeno'!L45</f>
        <v>0</v>
      </c>
      <c r="G45" s="58" t="str">
        <f>'3 most'!H45</f>
        <v>X</v>
      </c>
      <c r="H45" s="28">
        <f>'3 most'!I45</f>
        <v>0</v>
      </c>
      <c r="I45" s="60" t="str">
        <f>'4 ABC'!K45</f>
        <v>X</v>
      </c>
      <c r="J45" s="28">
        <f>'4 ABC'!L45</f>
        <v>0</v>
      </c>
      <c r="K45" s="61" t="str">
        <f>'5 resuscitace'!H45</f>
        <v>X</v>
      </c>
      <c r="L45" s="62" t="str">
        <f t="shared" si="0"/>
        <v>X</v>
      </c>
      <c r="M45" s="56" t="str">
        <f t="shared" si="1"/>
        <v>X</v>
      </c>
    </row>
    <row r="46" spans="1:13" ht="12.75">
      <c r="A46" s="63">
        <v>43</v>
      </c>
      <c r="B46" s="57">
        <f>'Seznam družstev'!B129</f>
        <v>0</v>
      </c>
      <c r="C46" s="58" t="str">
        <f>'1 plavání v šatech'!K46</f>
        <v>X</v>
      </c>
      <c r="D46" s="59">
        <f>'1 plavání v šatech'!L46</f>
        <v>0</v>
      </c>
      <c r="E46" s="58" t="str">
        <f>'2 břemeno'!K46</f>
        <v>X</v>
      </c>
      <c r="F46" s="59">
        <f>'2 břemeno'!L46</f>
        <v>0</v>
      </c>
      <c r="G46" s="58" t="str">
        <f>'3 most'!H46</f>
        <v>X</v>
      </c>
      <c r="H46" s="28">
        <f>'3 most'!I46</f>
        <v>0</v>
      </c>
      <c r="I46" s="60" t="str">
        <f>'4 ABC'!K46</f>
        <v>X</v>
      </c>
      <c r="J46" s="28">
        <f>'4 ABC'!L46</f>
        <v>0</v>
      </c>
      <c r="K46" s="61" t="str">
        <f>'5 resuscitace'!H46</f>
        <v>X</v>
      </c>
      <c r="L46" s="62" t="str">
        <f t="shared" si="0"/>
        <v>X</v>
      </c>
      <c r="M46" s="56" t="str">
        <f t="shared" si="1"/>
        <v>X</v>
      </c>
    </row>
    <row r="47" spans="1:13" ht="12.75">
      <c r="A47" s="63">
        <v>44</v>
      </c>
      <c r="B47" s="57">
        <f>'Seznam družstev'!B132</f>
        <v>0</v>
      </c>
      <c r="C47" s="58" t="str">
        <f>'1 plavání v šatech'!K47</f>
        <v>X</v>
      </c>
      <c r="D47" s="59">
        <f>'1 plavání v šatech'!L47</f>
        <v>0</v>
      </c>
      <c r="E47" s="58" t="str">
        <f>'2 břemeno'!K47</f>
        <v>X</v>
      </c>
      <c r="F47" s="59">
        <f>'2 břemeno'!L47</f>
        <v>0</v>
      </c>
      <c r="G47" s="58" t="str">
        <f>'3 most'!H47</f>
        <v>X</v>
      </c>
      <c r="H47" s="28">
        <f>'3 most'!I47</f>
        <v>0</v>
      </c>
      <c r="I47" s="60" t="str">
        <f>'4 ABC'!K47</f>
        <v>X</v>
      </c>
      <c r="J47" s="28">
        <f>'4 ABC'!L47</f>
        <v>0</v>
      </c>
      <c r="K47" s="61" t="str">
        <f>'5 resuscitace'!H47</f>
        <v>X</v>
      </c>
      <c r="L47" s="62" t="str">
        <f t="shared" si="0"/>
        <v>X</v>
      </c>
      <c r="M47" s="56" t="str">
        <f t="shared" si="1"/>
        <v>X</v>
      </c>
    </row>
    <row r="48" spans="1:13" ht="12.75">
      <c r="A48" s="63">
        <v>45</v>
      </c>
      <c r="B48" s="57">
        <f>'Seznam družstev'!B135</f>
        <v>0</v>
      </c>
      <c r="C48" s="58" t="str">
        <f>'1 plavání v šatech'!K48</f>
        <v>X</v>
      </c>
      <c r="D48" s="59">
        <f>'1 plavání v šatech'!L48</f>
        <v>0</v>
      </c>
      <c r="E48" s="58" t="str">
        <f>'2 břemeno'!K48</f>
        <v>X</v>
      </c>
      <c r="F48" s="59">
        <f>'2 břemeno'!L48</f>
        <v>0</v>
      </c>
      <c r="G48" s="58" t="str">
        <f>'3 most'!H48</f>
        <v>X</v>
      </c>
      <c r="H48" s="28">
        <f>'3 most'!I48</f>
        <v>0</v>
      </c>
      <c r="I48" s="60" t="str">
        <f>'4 ABC'!K48</f>
        <v>X</v>
      </c>
      <c r="J48" s="28">
        <f>'4 ABC'!L48</f>
        <v>0</v>
      </c>
      <c r="K48" s="61" t="str">
        <f>'5 resuscitace'!H48</f>
        <v>X</v>
      </c>
      <c r="L48" s="62" t="str">
        <f t="shared" si="0"/>
        <v>X</v>
      </c>
      <c r="M48" s="56" t="str">
        <f t="shared" si="1"/>
        <v>X</v>
      </c>
    </row>
    <row r="49" spans="1:13" ht="12.75">
      <c r="A49" s="63">
        <v>46</v>
      </c>
      <c r="B49" s="57">
        <f>'Seznam družstev'!B138</f>
        <v>0</v>
      </c>
      <c r="C49" s="58" t="str">
        <f>'1 plavání v šatech'!K49</f>
        <v>X</v>
      </c>
      <c r="D49" s="59">
        <f>'1 plavání v šatech'!L49</f>
        <v>0</v>
      </c>
      <c r="E49" s="58" t="str">
        <f>'2 břemeno'!K49</f>
        <v>X</v>
      </c>
      <c r="F49" s="59">
        <f>'2 břemeno'!L49</f>
        <v>0</v>
      </c>
      <c r="G49" s="58" t="str">
        <f>'3 most'!H49</f>
        <v>X</v>
      </c>
      <c r="H49" s="28">
        <f>'3 most'!I49</f>
        <v>0</v>
      </c>
      <c r="I49" s="60" t="str">
        <f>'4 ABC'!K49</f>
        <v>X</v>
      </c>
      <c r="J49" s="28">
        <f>'4 ABC'!L49</f>
        <v>0</v>
      </c>
      <c r="K49" s="61" t="str">
        <f>'5 resuscitace'!H49</f>
        <v>X</v>
      </c>
      <c r="L49" s="62" t="str">
        <f t="shared" si="0"/>
        <v>X</v>
      </c>
      <c r="M49" s="56" t="str">
        <f t="shared" si="1"/>
        <v>X</v>
      </c>
    </row>
    <row r="50" spans="1:13" ht="12.75">
      <c r="A50" s="63">
        <v>47</v>
      </c>
      <c r="B50" s="57">
        <f>'Seznam družstev'!B141</f>
        <v>0</v>
      </c>
      <c r="C50" s="58" t="str">
        <f>'1 plavání v šatech'!K50</f>
        <v>X</v>
      </c>
      <c r="D50" s="59">
        <f>'1 plavání v šatech'!L50</f>
        <v>0</v>
      </c>
      <c r="E50" s="58" t="str">
        <f>'2 břemeno'!K50</f>
        <v>X</v>
      </c>
      <c r="F50" s="59">
        <f>'2 břemeno'!L50</f>
        <v>0</v>
      </c>
      <c r="G50" s="58" t="str">
        <f>'3 most'!H50</f>
        <v>X</v>
      </c>
      <c r="H50" s="28">
        <f>'3 most'!I50</f>
        <v>0</v>
      </c>
      <c r="I50" s="60" t="str">
        <f>'4 ABC'!K50</f>
        <v>X</v>
      </c>
      <c r="J50" s="28">
        <f>'4 ABC'!L50</f>
        <v>0</v>
      </c>
      <c r="K50" s="61" t="str">
        <f>'5 resuscitace'!H50</f>
        <v>X</v>
      </c>
      <c r="L50" s="62" t="str">
        <f t="shared" si="0"/>
        <v>X</v>
      </c>
      <c r="M50" s="56" t="str">
        <f t="shared" si="1"/>
        <v>X</v>
      </c>
    </row>
    <row r="51" spans="1:13" ht="12.75">
      <c r="A51" s="63">
        <v>48</v>
      </c>
      <c r="B51" s="57">
        <f>'Seznam družstev'!B144</f>
        <v>0</v>
      </c>
      <c r="C51" s="58" t="str">
        <f>'1 plavání v šatech'!K51</f>
        <v>X</v>
      </c>
      <c r="D51" s="59">
        <f>'1 plavání v šatech'!L51</f>
        <v>0</v>
      </c>
      <c r="E51" s="58" t="str">
        <f>'2 břemeno'!K51</f>
        <v>X</v>
      </c>
      <c r="F51" s="59">
        <f>'2 břemeno'!L51</f>
        <v>0</v>
      </c>
      <c r="G51" s="58" t="str">
        <f>'3 most'!H51</f>
        <v>X</v>
      </c>
      <c r="H51" s="28">
        <f>'3 most'!I51</f>
        <v>0</v>
      </c>
      <c r="I51" s="60" t="str">
        <f>'4 ABC'!K51</f>
        <v>X</v>
      </c>
      <c r="J51" s="28">
        <f>'4 ABC'!L51</f>
        <v>0</v>
      </c>
      <c r="K51" s="61" t="str">
        <f>'5 resuscitace'!H51</f>
        <v>X</v>
      </c>
      <c r="L51" s="62" t="str">
        <f t="shared" si="0"/>
        <v>X</v>
      </c>
      <c r="M51" s="56" t="str">
        <f t="shared" si="1"/>
        <v>X</v>
      </c>
    </row>
    <row r="52" spans="1:13" ht="12.75">
      <c r="A52" s="63">
        <v>49</v>
      </c>
      <c r="B52" s="57">
        <f>'Seznam družstev'!B147</f>
        <v>0</v>
      </c>
      <c r="C52" s="58" t="str">
        <f>'1 plavání v šatech'!K52</f>
        <v>X</v>
      </c>
      <c r="D52" s="59">
        <f>'1 plavání v šatech'!L52</f>
        <v>0</v>
      </c>
      <c r="E52" s="58" t="str">
        <f>'2 břemeno'!K52</f>
        <v>X</v>
      </c>
      <c r="F52" s="59">
        <f>'2 břemeno'!L52</f>
        <v>0</v>
      </c>
      <c r="G52" s="58" t="str">
        <f>'3 most'!H52</f>
        <v>X</v>
      </c>
      <c r="H52" s="28">
        <f>'3 most'!I52</f>
        <v>0</v>
      </c>
      <c r="I52" s="60" t="str">
        <f>'4 ABC'!K52</f>
        <v>X</v>
      </c>
      <c r="J52" s="28">
        <f>'4 ABC'!L52</f>
        <v>0</v>
      </c>
      <c r="K52" s="61" t="str">
        <f>'5 resuscitace'!H52</f>
        <v>X</v>
      </c>
      <c r="L52" s="62" t="str">
        <f t="shared" si="0"/>
        <v>X</v>
      </c>
      <c r="M52" s="56" t="str">
        <f t="shared" si="1"/>
        <v>X</v>
      </c>
    </row>
    <row r="53" spans="1:13" ht="12.75">
      <c r="A53" s="63">
        <v>50</v>
      </c>
      <c r="B53" s="57">
        <f>'Seznam družstev'!B150</f>
        <v>0</v>
      </c>
      <c r="C53" s="58" t="str">
        <f>'1 plavání v šatech'!K53</f>
        <v>X</v>
      </c>
      <c r="D53" s="59">
        <f>'1 plavání v šatech'!L53</f>
        <v>0</v>
      </c>
      <c r="E53" s="58" t="str">
        <f>'2 břemeno'!K53</f>
        <v>X</v>
      </c>
      <c r="F53" s="59">
        <f>'2 břemeno'!L53</f>
        <v>0</v>
      </c>
      <c r="G53" s="58" t="str">
        <f>'3 most'!H53</f>
        <v>X</v>
      </c>
      <c r="H53" s="28">
        <f>'3 most'!I53</f>
        <v>0</v>
      </c>
      <c r="I53" s="60" t="str">
        <f>'4 ABC'!K53</f>
        <v>X</v>
      </c>
      <c r="J53" s="28">
        <f>'4 ABC'!L53</f>
        <v>0</v>
      </c>
      <c r="K53" s="61" t="str">
        <f>'5 resuscitace'!H53</f>
        <v>X</v>
      </c>
      <c r="L53" s="62" t="str">
        <f t="shared" si="0"/>
        <v>X</v>
      </c>
      <c r="M53" s="56" t="str">
        <f t="shared" si="1"/>
        <v>X</v>
      </c>
    </row>
    <row r="54" spans="1:13" ht="12.75">
      <c r="A54" s="63">
        <v>51</v>
      </c>
      <c r="B54" s="57">
        <f>'Seznam družstev'!B153</f>
        <v>0</v>
      </c>
      <c r="C54" s="58" t="str">
        <f>'1 plavání v šatech'!K54</f>
        <v>X</v>
      </c>
      <c r="D54" s="59">
        <f>'1 plavání v šatech'!L54</f>
        <v>0</v>
      </c>
      <c r="E54" s="58" t="str">
        <f>'2 břemeno'!K54</f>
        <v>X</v>
      </c>
      <c r="F54" s="59">
        <f>'2 břemeno'!L54</f>
        <v>0</v>
      </c>
      <c r="G54" s="58" t="str">
        <f>'3 most'!H54</f>
        <v>X</v>
      </c>
      <c r="H54" s="28">
        <f>'3 most'!I54</f>
        <v>0</v>
      </c>
      <c r="I54" s="60" t="str">
        <f>'4 ABC'!K54</f>
        <v>X</v>
      </c>
      <c r="J54" s="28">
        <f>'4 ABC'!L54</f>
        <v>0</v>
      </c>
      <c r="K54" s="61" t="str">
        <f>'5 resuscitace'!H54</f>
        <v>X</v>
      </c>
      <c r="L54" s="62" t="str">
        <f t="shared" si="0"/>
        <v>X</v>
      </c>
      <c r="M54" s="56" t="str">
        <f t="shared" si="1"/>
        <v>X</v>
      </c>
    </row>
    <row r="55" spans="1:13" ht="12.75">
      <c r="A55" s="63">
        <v>52</v>
      </c>
      <c r="B55" s="57">
        <f>'Seznam družstev'!B156</f>
        <v>0</v>
      </c>
      <c r="C55" s="58" t="str">
        <f>'1 plavání v šatech'!K55</f>
        <v>X</v>
      </c>
      <c r="D55" s="59">
        <f>'1 plavání v šatech'!L55</f>
        <v>0</v>
      </c>
      <c r="E55" s="58" t="str">
        <f>'2 břemeno'!K55</f>
        <v>X</v>
      </c>
      <c r="F55" s="59">
        <f>'2 břemeno'!L55</f>
        <v>0</v>
      </c>
      <c r="G55" s="58" t="str">
        <f>'3 most'!H55</f>
        <v>X</v>
      </c>
      <c r="H55" s="28">
        <f>'3 most'!I55</f>
        <v>0</v>
      </c>
      <c r="I55" s="60" t="str">
        <f>'4 ABC'!K55</f>
        <v>X</v>
      </c>
      <c r="J55" s="28">
        <f>'4 ABC'!L55</f>
        <v>0</v>
      </c>
      <c r="K55" s="61" t="str">
        <f>'5 resuscitace'!H55</f>
        <v>X</v>
      </c>
      <c r="L55" s="62" t="str">
        <f t="shared" si="0"/>
        <v>X</v>
      </c>
      <c r="M55" s="56" t="str">
        <f t="shared" si="1"/>
        <v>X</v>
      </c>
    </row>
    <row r="56" spans="1:13" ht="12.75">
      <c r="A56" s="63">
        <v>53</v>
      </c>
      <c r="B56" s="57">
        <f>'Seznam družstev'!B159</f>
        <v>0</v>
      </c>
      <c r="C56" s="58" t="str">
        <f>'1 plavání v šatech'!K56</f>
        <v>X</v>
      </c>
      <c r="D56" s="59">
        <f>'1 plavání v šatech'!L56</f>
        <v>0</v>
      </c>
      <c r="E56" s="58" t="str">
        <f>'2 břemeno'!K56</f>
        <v>X</v>
      </c>
      <c r="F56" s="59">
        <f>'2 břemeno'!L56</f>
        <v>0</v>
      </c>
      <c r="G56" s="58" t="str">
        <f>'3 most'!H56</f>
        <v>X</v>
      </c>
      <c r="H56" s="28">
        <f>'3 most'!I56</f>
        <v>0</v>
      </c>
      <c r="I56" s="60" t="str">
        <f>'4 ABC'!K56</f>
        <v>X</v>
      </c>
      <c r="J56" s="28">
        <f>'4 ABC'!L56</f>
        <v>0</v>
      </c>
      <c r="K56" s="61" t="str">
        <f>'5 resuscitace'!H56</f>
        <v>X</v>
      </c>
      <c r="L56" s="62" t="str">
        <f t="shared" si="0"/>
        <v>X</v>
      </c>
      <c r="M56" s="56" t="str">
        <f t="shared" si="1"/>
        <v>X</v>
      </c>
    </row>
    <row r="57" spans="1:13" ht="12.75">
      <c r="A57" s="63">
        <v>54</v>
      </c>
      <c r="B57" s="57">
        <f>'Seznam družstev'!B162</f>
        <v>0</v>
      </c>
      <c r="C57" s="58" t="str">
        <f>'1 plavání v šatech'!K57</f>
        <v>X</v>
      </c>
      <c r="D57" s="59">
        <f>'1 plavání v šatech'!L57</f>
        <v>0</v>
      </c>
      <c r="E57" s="58" t="str">
        <f>'2 břemeno'!K57</f>
        <v>X</v>
      </c>
      <c r="F57" s="59">
        <f>'2 břemeno'!L57</f>
        <v>0</v>
      </c>
      <c r="G57" s="58" t="str">
        <f>'3 most'!H57</f>
        <v>X</v>
      </c>
      <c r="H57" s="28">
        <f>'3 most'!I57</f>
        <v>0</v>
      </c>
      <c r="I57" s="60" t="str">
        <f>'4 ABC'!K57</f>
        <v>X</v>
      </c>
      <c r="J57" s="28">
        <f>'4 ABC'!L57</f>
        <v>0</v>
      </c>
      <c r="K57" s="61" t="str">
        <f>'5 resuscitace'!H57</f>
        <v>X</v>
      </c>
      <c r="L57" s="62" t="str">
        <f t="shared" si="0"/>
        <v>X</v>
      </c>
      <c r="M57" s="56" t="str">
        <f t="shared" si="1"/>
        <v>X</v>
      </c>
    </row>
    <row r="58" spans="1:13" ht="12.75">
      <c r="A58" s="63">
        <v>55</v>
      </c>
      <c r="B58" s="57">
        <f>'Seznam družstev'!B165</f>
        <v>0</v>
      </c>
      <c r="C58" s="58" t="str">
        <f>'1 plavání v šatech'!K58</f>
        <v>X</v>
      </c>
      <c r="D58" s="59">
        <f>'1 plavání v šatech'!L58</f>
        <v>0</v>
      </c>
      <c r="E58" s="58" t="str">
        <f>'2 břemeno'!K58</f>
        <v>X</v>
      </c>
      <c r="F58" s="59">
        <f>'2 břemeno'!L58</f>
        <v>0</v>
      </c>
      <c r="G58" s="58" t="str">
        <f>'3 most'!H58</f>
        <v>X</v>
      </c>
      <c r="H58" s="28">
        <f>'3 most'!I58</f>
        <v>0</v>
      </c>
      <c r="I58" s="60" t="str">
        <f>'4 ABC'!K58</f>
        <v>X</v>
      </c>
      <c r="J58" s="28">
        <f>'4 ABC'!L58</f>
        <v>0</v>
      </c>
      <c r="K58" s="61" t="str">
        <f>'5 resuscitace'!H58</f>
        <v>X</v>
      </c>
      <c r="L58" s="62" t="str">
        <f t="shared" si="0"/>
        <v>X</v>
      </c>
      <c r="M58" s="56" t="str">
        <f t="shared" si="1"/>
        <v>X</v>
      </c>
    </row>
    <row r="59" spans="1:13" ht="12.75">
      <c r="A59" s="63">
        <v>56</v>
      </c>
      <c r="B59" s="57">
        <f>'Seznam družstev'!B168</f>
        <v>0</v>
      </c>
      <c r="C59" s="58" t="str">
        <f>'1 plavání v šatech'!K59</f>
        <v>X</v>
      </c>
      <c r="D59" s="59">
        <f>'1 plavání v šatech'!L59</f>
        <v>0</v>
      </c>
      <c r="E59" s="58" t="str">
        <f>'2 břemeno'!K59</f>
        <v>X</v>
      </c>
      <c r="F59" s="59">
        <f>'2 břemeno'!L59</f>
        <v>0</v>
      </c>
      <c r="G59" s="58" t="str">
        <f>'3 most'!H59</f>
        <v>X</v>
      </c>
      <c r="H59" s="28">
        <f>'3 most'!I59</f>
        <v>0</v>
      </c>
      <c r="I59" s="60" t="str">
        <f>'4 ABC'!K59</f>
        <v>X</v>
      </c>
      <c r="J59" s="28">
        <f>'4 ABC'!L59</f>
        <v>0</v>
      </c>
      <c r="K59" s="61" t="str">
        <f>'5 resuscitace'!H59</f>
        <v>X</v>
      </c>
      <c r="L59" s="62" t="str">
        <f t="shared" si="0"/>
        <v>X</v>
      </c>
      <c r="M59" s="56" t="str">
        <f t="shared" si="1"/>
        <v>X</v>
      </c>
    </row>
    <row r="60" spans="1:13" ht="12.75">
      <c r="A60" s="63">
        <v>57</v>
      </c>
      <c r="B60" s="57">
        <f>'Seznam družstev'!B171</f>
        <v>0</v>
      </c>
      <c r="C60" s="58" t="str">
        <f>'1 plavání v šatech'!K60</f>
        <v>X</v>
      </c>
      <c r="D60" s="59">
        <f>'1 plavání v šatech'!L60</f>
        <v>0</v>
      </c>
      <c r="E60" s="58" t="str">
        <f>'2 břemeno'!K60</f>
        <v>X</v>
      </c>
      <c r="F60" s="59">
        <f>'2 břemeno'!L60</f>
        <v>0</v>
      </c>
      <c r="G60" s="58" t="str">
        <f>'3 most'!H60</f>
        <v>X</v>
      </c>
      <c r="H60" s="28">
        <f>'3 most'!I60</f>
        <v>0</v>
      </c>
      <c r="I60" s="60" t="str">
        <f>'4 ABC'!K60</f>
        <v>X</v>
      </c>
      <c r="J60" s="28">
        <f>'4 ABC'!L60</f>
        <v>0</v>
      </c>
      <c r="K60" s="61" t="str">
        <f>'5 resuscitace'!H60</f>
        <v>X</v>
      </c>
      <c r="L60" s="62" t="str">
        <f t="shared" si="0"/>
        <v>X</v>
      </c>
      <c r="M60" s="56" t="str">
        <f t="shared" si="1"/>
        <v>X</v>
      </c>
    </row>
    <row r="61" spans="1:13" ht="12.75">
      <c r="A61" s="63">
        <v>58</v>
      </c>
      <c r="B61" s="57">
        <f>'Seznam družstev'!B174</f>
        <v>0</v>
      </c>
      <c r="C61" s="58" t="str">
        <f>'1 plavání v šatech'!K61</f>
        <v>X</v>
      </c>
      <c r="D61" s="59">
        <f>'1 plavání v šatech'!L61</f>
        <v>0</v>
      </c>
      <c r="E61" s="58" t="str">
        <f>'2 břemeno'!K61</f>
        <v>X</v>
      </c>
      <c r="F61" s="59">
        <f>'2 břemeno'!L61</f>
        <v>0</v>
      </c>
      <c r="G61" s="58" t="str">
        <f>'3 most'!H61</f>
        <v>X</v>
      </c>
      <c r="H61" s="28">
        <f>'3 most'!I61</f>
        <v>0</v>
      </c>
      <c r="I61" s="60" t="str">
        <f>'4 ABC'!K61</f>
        <v>X</v>
      </c>
      <c r="J61" s="28">
        <f>'4 ABC'!L61</f>
        <v>0</v>
      </c>
      <c r="K61" s="61" t="str">
        <f>'5 resuscitace'!H61</f>
        <v>X</v>
      </c>
      <c r="L61" s="62" t="str">
        <f t="shared" si="0"/>
        <v>X</v>
      </c>
      <c r="M61" s="56" t="str">
        <f t="shared" si="1"/>
        <v>X</v>
      </c>
    </row>
    <row r="62" spans="1:13" ht="12.75">
      <c r="A62" s="63">
        <v>59</v>
      </c>
      <c r="B62" s="57">
        <f>'Seznam družstev'!B177</f>
        <v>0</v>
      </c>
      <c r="C62" s="58" t="str">
        <f>'1 plavání v šatech'!K62</f>
        <v>X</v>
      </c>
      <c r="D62" s="59">
        <f>'1 plavání v šatech'!L62</f>
        <v>0</v>
      </c>
      <c r="E62" s="58" t="str">
        <f>'2 břemeno'!K62</f>
        <v>X</v>
      </c>
      <c r="F62" s="59">
        <f>'2 břemeno'!L62</f>
        <v>0</v>
      </c>
      <c r="G62" s="58" t="str">
        <f>'3 most'!H62</f>
        <v>X</v>
      </c>
      <c r="H62" s="28">
        <f>'3 most'!I62</f>
        <v>0</v>
      </c>
      <c r="I62" s="60" t="str">
        <f>'4 ABC'!K62</f>
        <v>X</v>
      </c>
      <c r="J62" s="28">
        <f>'4 ABC'!L62</f>
        <v>0</v>
      </c>
      <c r="K62" s="61" t="str">
        <f>'5 resuscitace'!H62</f>
        <v>X</v>
      </c>
      <c r="L62" s="62" t="str">
        <f t="shared" si="0"/>
        <v>X</v>
      </c>
      <c r="M62" s="56" t="str">
        <f t="shared" si="1"/>
        <v>X</v>
      </c>
    </row>
    <row r="63" spans="1:13" ht="13.5" thickBot="1">
      <c r="A63" s="64">
        <v>60</v>
      </c>
      <c r="B63" s="65">
        <f>'Seznam družstev'!B180</f>
        <v>0</v>
      </c>
      <c r="C63" s="66" t="str">
        <f>'1 plavání v šatech'!K63</f>
        <v>X</v>
      </c>
      <c r="D63" s="67">
        <f>'1 plavání v šatech'!L63</f>
        <v>0</v>
      </c>
      <c r="E63" s="66" t="str">
        <f>'2 břemeno'!K63</f>
        <v>X</v>
      </c>
      <c r="F63" s="67">
        <f>'2 břemeno'!L63</f>
        <v>0</v>
      </c>
      <c r="G63" s="66" t="str">
        <f>'3 most'!H63</f>
        <v>X</v>
      </c>
      <c r="H63" s="68">
        <f>'3 most'!I63</f>
        <v>0</v>
      </c>
      <c r="I63" s="69" t="str">
        <f>'4 ABC'!K63</f>
        <v>X</v>
      </c>
      <c r="J63" s="68">
        <f>'4 ABC'!L63</f>
        <v>0</v>
      </c>
      <c r="K63" s="70" t="str">
        <f>'5 resuscitace'!H63</f>
        <v>X</v>
      </c>
      <c r="L63" s="71" t="str">
        <f t="shared" si="0"/>
        <v>X</v>
      </c>
      <c r="M63" s="72" t="str">
        <f t="shared" si="1"/>
        <v>X</v>
      </c>
    </row>
    <row r="64" spans="3:7" ht="12.75">
      <c r="C64" s="73"/>
      <c r="D64" s="73"/>
      <c r="E64" s="73"/>
      <c r="F64" s="73"/>
      <c r="G64" s="73"/>
    </row>
    <row r="65" spans="3:7" ht="12.75">
      <c r="C65" s="73"/>
      <c r="D65" s="73"/>
      <c r="E65" s="73"/>
      <c r="F65" s="73"/>
      <c r="G65" s="73"/>
    </row>
    <row r="66" spans="3:7" ht="12.75">
      <c r="C66" s="73"/>
      <c r="D66" s="73"/>
      <c r="E66" s="73"/>
      <c r="F66" s="73"/>
      <c r="G66" s="73"/>
    </row>
  </sheetData>
  <sheetProtection/>
  <mergeCells count="9">
    <mergeCell ref="A1:M1"/>
    <mergeCell ref="A2:A3"/>
    <mergeCell ref="I2:J2"/>
    <mergeCell ref="L2:L3"/>
    <mergeCell ref="M2:M3"/>
    <mergeCell ref="C2:D2"/>
    <mergeCell ref="B2:B3"/>
    <mergeCell ref="E2:F2"/>
    <mergeCell ref="G2:H2"/>
  </mergeCell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J183"/>
  <sheetViews>
    <sheetView zoomScalePageLayoutView="0" workbookViewId="0" topLeftCell="A1">
      <selection activeCell="A1" sqref="A1:J42"/>
    </sheetView>
  </sheetViews>
  <sheetFormatPr defaultColWidth="9.00390625" defaultRowHeight="12.75"/>
  <cols>
    <col min="1" max="1" width="9.125" style="16" customWidth="1"/>
    <col min="2" max="2" width="30.875" style="16" customWidth="1"/>
    <col min="3" max="3" width="10.625" style="16" customWidth="1"/>
    <col min="4" max="4" width="13.625" style="16" bestFit="1" customWidth="1"/>
    <col min="5" max="5" width="10.625" style="16" customWidth="1"/>
    <col min="6" max="6" width="13.625" style="16" bestFit="1" customWidth="1"/>
    <col min="7" max="7" width="10.625" style="16" customWidth="1"/>
    <col min="8" max="9" width="13.625" style="16" bestFit="1" customWidth="1"/>
    <col min="10" max="10" width="10.25390625" style="16" customWidth="1"/>
    <col min="11" max="16384" width="9.125" style="16" customWidth="1"/>
  </cols>
  <sheetData>
    <row r="1" spans="1:10" ht="26.25" customHeight="1">
      <c r="A1" s="150" t="s">
        <v>159</v>
      </c>
      <c r="B1" s="154"/>
      <c r="C1" s="154"/>
      <c r="D1" s="154"/>
      <c r="E1" s="154"/>
      <c r="F1" s="154"/>
      <c r="G1" s="154"/>
      <c r="H1" s="154"/>
      <c r="I1" s="154"/>
      <c r="J1" s="151"/>
    </row>
    <row r="2" spans="1:10" ht="15.75" customHeight="1">
      <c r="A2" s="155" t="s">
        <v>152</v>
      </c>
      <c r="B2" s="156" t="s">
        <v>151</v>
      </c>
      <c r="C2" s="156" t="s">
        <v>11</v>
      </c>
      <c r="D2" s="156"/>
      <c r="E2" s="156" t="s">
        <v>14</v>
      </c>
      <c r="F2" s="156"/>
      <c r="G2" s="156" t="s">
        <v>16</v>
      </c>
      <c r="H2" s="156"/>
      <c r="I2" s="156" t="s">
        <v>17</v>
      </c>
      <c r="J2" s="157" t="s">
        <v>13</v>
      </c>
    </row>
    <row r="3" spans="1:10" ht="15.75" customHeight="1">
      <c r="A3" s="155"/>
      <c r="B3" s="156"/>
      <c r="C3" s="89" t="s">
        <v>12</v>
      </c>
      <c r="D3" s="89" t="s">
        <v>145</v>
      </c>
      <c r="E3" s="89" t="s">
        <v>12</v>
      </c>
      <c r="F3" s="89" t="s">
        <v>145</v>
      </c>
      <c r="G3" s="89" t="s">
        <v>12</v>
      </c>
      <c r="H3" s="89" t="s">
        <v>145</v>
      </c>
      <c r="I3" s="156"/>
      <c r="J3" s="157"/>
    </row>
    <row r="4" spans="1:10" ht="12.75">
      <c r="A4" s="95">
        <v>1</v>
      </c>
      <c r="B4" s="90" t="str">
        <f>VLOOKUP(A4,'Seznam družstev'!$C$2:$D$183,2,FALSE)</f>
        <v>Kapr Stanislav</v>
      </c>
      <c r="C4" s="33">
        <f>'1 plavání v šatech'!P4</f>
        <v>0.0012106481481481482</v>
      </c>
      <c r="D4" s="91">
        <f>'1 plavání v šatech'!Q4</f>
        <v>19</v>
      </c>
      <c r="E4" s="33">
        <f>'2 břemeno'!P4</f>
        <v>0.0019189814814814814</v>
      </c>
      <c r="F4" s="91">
        <f>'2 břemeno'!Q4</f>
        <v>14</v>
      </c>
      <c r="G4" s="83">
        <f>'4 ABC'!P4</f>
        <v>0.0009583333333333333</v>
      </c>
      <c r="H4" s="92">
        <f>'4 ABC'!Q4</f>
        <v>17</v>
      </c>
      <c r="I4" s="93">
        <f>IF(C4="X","X",H4+F4+D4)</f>
        <v>50</v>
      </c>
      <c r="J4" s="96">
        <f>IF(I4="X","X",RANK(I4,$I$4:$I$183,1))</f>
        <v>19</v>
      </c>
    </row>
    <row r="5" spans="1:10" ht="12.75">
      <c r="A5" s="95">
        <v>2</v>
      </c>
      <c r="B5" s="90" t="str">
        <f>VLOOKUP(A5,'Seznam družstev'!$C$2:$D$183,2,FALSE)</f>
        <v>Walta Pavel</v>
      </c>
      <c r="C5" s="33">
        <f>'1 plavání v šatech'!P5</f>
        <v>0.0013148148148148147</v>
      </c>
      <c r="D5" s="91">
        <f>'1 plavání v šatech'!Q5</f>
        <v>30</v>
      </c>
      <c r="E5" s="33">
        <f>'2 břemeno'!P5</f>
        <v>0.002238425925925926</v>
      </c>
      <c r="F5" s="91">
        <f>'2 břemeno'!Q5</f>
        <v>34</v>
      </c>
      <c r="G5" s="83">
        <f>'4 ABC'!P5</f>
        <v>0.000883101851851852</v>
      </c>
      <c r="H5" s="92">
        <f>'4 ABC'!Q5</f>
        <v>6</v>
      </c>
      <c r="I5" s="93">
        <f aca="true" t="shared" si="0" ref="I5:I68">IF(C5="X","X",H5+F5+D5)</f>
        <v>70</v>
      </c>
      <c r="J5" s="96">
        <f aca="true" t="shared" si="1" ref="J5:J35">IF(I5="X","X",RANK(I5,$I$4:$I$63,1))</f>
        <v>23</v>
      </c>
    </row>
    <row r="6" spans="1:10" ht="12.75">
      <c r="A6" s="95">
        <v>3</v>
      </c>
      <c r="B6" s="90" t="str">
        <f>VLOOKUP(A6,'Seznam družstev'!$C$2:$D$183,2,FALSE)</f>
        <v>Losmann Richard</v>
      </c>
      <c r="C6" s="33" t="str">
        <f>'1 plavání v šatech'!P6</f>
        <v>DISK</v>
      </c>
      <c r="D6" s="91">
        <f>'1 plavání v šatech'!Q6</f>
        <v>39</v>
      </c>
      <c r="E6" s="33">
        <f>'2 břemeno'!P6</f>
        <v>0.002070601851851852</v>
      </c>
      <c r="F6" s="91">
        <f>'2 břemeno'!Q6</f>
        <v>23</v>
      </c>
      <c r="G6" s="83">
        <f>'4 ABC'!P6</f>
        <v>0.001009259259259259</v>
      </c>
      <c r="H6" s="92">
        <f>'4 ABC'!Q6</f>
        <v>22</v>
      </c>
      <c r="I6" s="93">
        <f t="shared" si="0"/>
        <v>84</v>
      </c>
      <c r="J6" s="96">
        <f t="shared" si="1"/>
        <v>30</v>
      </c>
    </row>
    <row r="7" spans="1:10" ht="12.75">
      <c r="A7" s="95">
        <v>4</v>
      </c>
      <c r="B7" s="90" t="str">
        <f>VLOOKUP(A7,'Seznam družstev'!$C$2:$D$183,2,FALSE)</f>
        <v>Fuska Štefan</v>
      </c>
      <c r="C7" s="33">
        <f>'1 plavání v šatech'!P7</f>
        <v>0.0011643518518518522</v>
      </c>
      <c r="D7" s="91">
        <f>'1 plavání v šatech'!Q7</f>
        <v>18</v>
      </c>
      <c r="E7" s="33">
        <f>'2 břemeno'!P7</f>
        <v>0.0015925925925925934</v>
      </c>
      <c r="F7" s="91">
        <f>'2 břemeno'!Q7</f>
        <v>1</v>
      </c>
      <c r="G7" s="83">
        <f>'4 ABC'!P7</f>
        <v>0.001047453703703704</v>
      </c>
      <c r="H7" s="92">
        <f>'4 ABC'!Q7</f>
        <v>27</v>
      </c>
      <c r="I7" s="93">
        <f t="shared" si="0"/>
        <v>46</v>
      </c>
      <c r="J7" s="96">
        <f t="shared" si="1"/>
        <v>14</v>
      </c>
    </row>
    <row r="8" spans="1:10" ht="12.75">
      <c r="A8" s="95">
        <v>5</v>
      </c>
      <c r="B8" s="90" t="str">
        <f>VLOOKUP(A8,'Seznam družstev'!$C$2:$D$183,2,FALSE)</f>
        <v>Macur Matyáš</v>
      </c>
      <c r="C8" s="33">
        <f>'1 plavání v šatech'!P8</f>
        <v>0.0013379629629629629</v>
      </c>
      <c r="D8" s="91">
        <f>'1 plavání v šatech'!Q8</f>
        <v>31</v>
      </c>
      <c r="E8" s="33">
        <f>'2 břemeno'!P8</f>
        <v>0.002211805555555556</v>
      </c>
      <c r="F8" s="91">
        <f>'2 břemeno'!Q8</f>
        <v>33</v>
      </c>
      <c r="G8" s="83">
        <f>'4 ABC'!P8</f>
        <v>0.0010636574074074075</v>
      </c>
      <c r="H8" s="92">
        <f>'4 ABC'!Q8</f>
        <v>29</v>
      </c>
      <c r="I8" s="93">
        <f t="shared" si="0"/>
        <v>93</v>
      </c>
      <c r="J8" s="96">
        <f t="shared" si="1"/>
        <v>33</v>
      </c>
    </row>
    <row r="9" spans="1:10" ht="12.75">
      <c r="A9" s="95">
        <v>6</v>
      </c>
      <c r="B9" s="90" t="str">
        <f>VLOOKUP(A9,'Seznam družstev'!$C$2:$D$183,2,FALSE)</f>
        <v>Černý Ondřej</v>
      </c>
      <c r="C9" s="33">
        <f>'1 plavání v šatech'!P9</f>
        <v>0.001090277777777778</v>
      </c>
      <c r="D9" s="91">
        <f>'1 plavání v šatech'!Q9</f>
        <v>11</v>
      </c>
      <c r="E9" s="33">
        <f>'2 břemeno'!P9</f>
        <v>0.0020138888888888884</v>
      </c>
      <c r="F9" s="91">
        <f>'2 břemeno'!Q9</f>
        <v>21</v>
      </c>
      <c r="G9" s="83">
        <f>'4 ABC'!P9</f>
        <v>0.0009085648148148145</v>
      </c>
      <c r="H9" s="92">
        <f>'4 ABC'!Q9</f>
        <v>11</v>
      </c>
      <c r="I9" s="93">
        <f t="shared" si="0"/>
        <v>43</v>
      </c>
      <c r="J9" s="96">
        <f t="shared" si="1"/>
        <v>13</v>
      </c>
    </row>
    <row r="10" spans="1:10" ht="12.75">
      <c r="A10" s="95">
        <v>7</v>
      </c>
      <c r="B10" s="90" t="str">
        <f>VLOOKUP(A10,'Seznam družstev'!$C$2:$D$183,2,FALSE)</f>
        <v>Švec Josef</v>
      </c>
      <c r="C10" s="33">
        <f>'1 plavání v šatech'!P10</f>
        <v>0.0010872685185185184</v>
      </c>
      <c r="D10" s="91">
        <f>'1 plavání v šatech'!Q10</f>
        <v>10</v>
      </c>
      <c r="E10" s="33">
        <f>'2 břemeno'!P10</f>
        <v>0.0019434027777777776</v>
      </c>
      <c r="F10" s="91">
        <f>'2 břemeno'!Q10</f>
        <v>18</v>
      </c>
      <c r="G10" s="83">
        <f>'4 ABC'!P10</f>
        <v>0.001001273148148148</v>
      </c>
      <c r="H10" s="92">
        <f>'4 ABC'!Q10</f>
        <v>20</v>
      </c>
      <c r="I10" s="93">
        <f t="shared" si="0"/>
        <v>48</v>
      </c>
      <c r="J10" s="96">
        <f t="shared" si="1"/>
        <v>16</v>
      </c>
    </row>
    <row r="11" spans="1:10" ht="12.75">
      <c r="A11" s="95">
        <v>8</v>
      </c>
      <c r="B11" s="90" t="str">
        <f>VLOOKUP(A11,'Seznam družstev'!$C$2:$D$183,2,FALSE)</f>
        <v>Siládi Jiří</v>
      </c>
      <c r="C11" s="33">
        <f>'1 plavání v šatech'!P11</f>
        <v>0.001233101851851852</v>
      </c>
      <c r="D11" s="91">
        <f>'1 plavání v šatech'!Q11</f>
        <v>22</v>
      </c>
      <c r="E11" s="33">
        <f>'2 břemeno'!P11</f>
        <v>0.0017510416666666664</v>
      </c>
      <c r="F11" s="91">
        <f>'2 břemeno'!Q11</f>
        <v>5</v>
      </c>
      <c r="G11" s="83">
        <f>'4 ABC'!P11</f>
        <v>0.0008747685185185186</v>
      </c>
      <c r="H11" s="92">
        <f>'4 ABC'!Q11</f>
        <v>5</v>
      </c>
      <c r="I11" s="93">
        <f t="shared" si="0"/>
        <v>32</v>
      </c>
      <c r="J11" s="96">
        <f t="shared" si="1"/>
        <v>9</v>
      </c>
    </row>
    <row r="12" spans="1:10" ht="12.75">
      <c r="A12" s="95">
        <v>9</v>
      </c>
      <c r="B12" s="90" t="str">
        <f>VLOOKUP(A12,'Seznam družstev'!$C$2:$D$183,2,FALSE)</f>
        <v>Tichý David</v>
      </c>
      <c r="C12" s="33">
        <f>'1 plavání v šatech'!P12</f>
        <v>0.001061689814814815</v>
      </c>
      <c r="D12" s="91">
        <f>'1 plavání v šatech'!Q12</f>
        <v>7</v>
      </c>
      <c r="E12" s="33">
        <f>'2 břemeno'!P12</f>
        <v>0.0019355324074074073</v>
      </c>
      <c r="F12" s="91">
        <f>'2 břemeno'!Q12</f>
        <v>15</v>
      </c>
      <c r="G12" s="83">
        <f>'4 ABC'!P12</f>
        <v>0.0009138888888888888</v>
      </c>
      <c r="H12" s="92">
        <f>'4 ABC'!Q12</f>
        <v>12</v>
      </c>
      <c r="I12" s="93">
        <f t="shared" si="0"/>
        <v>34</v>
      </c>
      <c r="J12" s="96">
        <f t="shared" si="1"/>
        <v>10</v>
      </c>
    </row>
    <row r="13" spans="1:10" ht="12.75">
      <c r="A13" s="95">
        <v>10</v>
      </c>
      <c r="B13" s="90" t="str">
        <f>VLOOKUP(A13,'Seznam družstev'!$C$2:$D$183,2,FALSE)</f>
        <v>Landa Vojtěch</v>
      </c>
      <c r="C13" s="33">
        <f>'1 plavání v šatech'!P13</f>
        <v>0.0013425925925925925</v>
      </c>
      <c r="D13" s="91">
        <f>'1 plavání v šatech'!Q13</f>
        <v>32</v>
      </c>
      <c r="E13" s="33">
        <f>'2 břemeno'!P13</f>
        <v>0.002438657407407407</v>
      </c>
      <c r="F13" s="91">
        <f>'2 břemeno'!Q13</f>
        <v>39</v>
      </c>
      <c r="G13" s="83">
        <f>'4 ABC'!P13</f>
        <v>0.001156712962962963</v>
      </c>
      <c r="H13" s="92">
        <f>'4 ABC'!Q13</f>
        <v>32</v>
      </c>
      <c r="I13" s="93">
        <f t="shared" si="0"/>
        <v>103</v>
      </c>
      <c r="J13" s="96">
        <f t="shared" si="1"/>
        <v>35</v>
      </c>
    </row>
    <row r="14" spans="1:10" ht="12.75">
      <c r="A14" s="95">
        <v>11</v>
      </c>
      <c r="B14" s="90" t="str">
        <f>VLOOKUP(A14,'Seznam družstev'!$C$2:$D$183,2,FALSE)</f>
        <v>Krejčík Michal</v>
      </c>
      <c r="C14" s="33">
        <f>'1 plavání v šatech'!P14</f>
        <v>0.0014278935185185187</v>
      </c>
      <c r="D14" s="91">
        <f>'1 plavání v šatech'!Q14</f>
        <v>34</v>
      </c>
      <c r="E14" s="33">
        <f>'2 břemeno'!P14</f>
        <v>0.002407407407407408</v>
      </c>
      <c r="F14" s="91">
        <f>'2 břemeno'!Q14</f>
        <v>37</v>
      </c>
      <c r="G14" s="83">
        <f>'4 ABC'!P14</f>
        <v>0.0012321759259259258</v>
      </c>
      <c r="H14" s="92">
        <f>'4 ABC'!Q14</f>
        <v>38</v>
      </c>
      <c r="I14" s="93">
        <f t="shared" si="0"/>
        <v>109</v>
      </c>
      <c r="J14" s="96">
        <f t="shared" si="1"/>
        <v>39</v>
      </c>
    </row>
    <row r="15" spans="1:10" ht="12.75">
      <c r="A15" s="95">
        <v>12</v>
      </c>
      <c r="B15" s="90" t="str">
        <f>VLOOKUP(A15,'Seznam družstev'!$C$2:$D$183,2,FALSE)</f>
        <v>Thán Michal</v>
      </c>
      <c r="C15" s="33">
        <f>'1 plavání v šatech'!P15</f>
        <v>0.001235185185185185</v>
      </c>
      <c r="D15" s="91">
        <f>'1 plavání v šatech'!Q15</f>
        <v>23</v>
      </c>
      <c r="E15" s="33">
        <f>'2 břemeno'!P15</f>
        <v>0.002179398148148148</v>
      </c>
      <c r="F15" s="91">
        <f>'2 břemeno'!Q15</f>
        <v>28</v>
      </c>
      <c r="G15" s="83">
        <f>'4 ABC'!P15</f>
        <v>0.0011622685185185186</v>
      </c>
      <c r="H15" s="92">
        <f>'4 ABC'!Q15</f>
        <v>33</v>
      </c>
      <c r="I15" s="93">
        <f t="shared" si="0"/>
        <v>84</v>
      </c>
      <c r="J15" s="96">
        <f t="shared" si="1"/>
        <v>30</v>
      </c>
    </row>
    <row r="16" spans="1:10" ht="12.75">
      <c r="A16" s="95">
        <v>13</v>
      </c>
      <c r="B16" s="90" t="str">
        <f>VLOOKUP(A16,'Seznam družstev'!$C$2:$D$183,2,FALSE)</f>
        <v>Racek Attila</v>
      </c>
      <c r="C16" s="33">
        <f>'1 plavání v šatech'!P16</f>
        <v>0.001117361111111111</v>
      </c>
      <c r="D16" s="91">
        <f>'1 plavání v šatech'!Q16</f>
        <v>15</v>
      </c>
      <c r="E16" s="33">
        <f>'2 břemeno'!P16</f>
        <v>0.0018841435185185185</v>
      </c>
      <c r="F16" s="91">
        <f>'2 břemeno'!Q16</f>
        <v>10</v>
      </c>
      <c r="G16" s="83">
        <f>'4 ABC'!P16</f>
        <v>0.0009288194444444444</v>
      </c>
      <c r="H16" s="92">
        <f>'4 ABC'!Q16</f>
        <v>14</v>
      </c>
      <c r="I16" s="93">
        <f t="shared" si="0"/>
        <v>39</v>
      </c>
      <c r="J16" s="96">
        <f t="shared" si="1"/>
        <v>11</v>
      </c>
    </row>
    <row r="17" spans="1:10" ht="12.75">
      <c r="A17" s="95">
        <v>14</v>
      </c>
      <c r="B17" s="90" t="str">
        <f>VLOOKUP(A17,'Seznam družstev'!$C$2:$D$183,2,FALSE)</f>
        <v>Brunn Ondřej</v>
      </c>
      <c r="C17" s="33">
        <f>'1 plavání v šatech'!P17</f>
        <v>0.0012293981481481483</v>
      </c>
      <c r="D17" s="91">
        <f>'1 plavání v šatech'!Q17</f>
        <v>21</v>
      </c>
      <c r="E17" s="33">
        <f>'2 břemeno'!P17</f>
        <v>0.0021275462962962958</v>
      </c>
      <c r="F17" s="91">
        <f>'2 břemeno'!Q17</f>
        <v>26</v>
      </c>
      <c r="G17" s="83">
        <f>'4 ABC'!P17</f>
        <v>0.0009449074074074075</v>
      </c>
      <c r="H17" s="92">
        <f>'4 ABC'!Q17</f>
        <v>16</v>
      </c>
      <c r="I17" s="93">
        <f t="shared" si="0"/>
        <v>63</v>
      </c>
      <c r="J17" s="96">
        <f t="shared" si="1"/>
        <v>20</v>
      </c>
    </row>
    <row r="18" spans="1:10" ht="12.75">
      <c r="A18" s="95">
        <v>15</v>
      </c>
      <c r="B18" s="90" t="str">
        <f>VLOOKUP(A18,'Seznam družstev'!$C$2:$D$183,2,FALSE)</f>
        <v>Smisitel Ondřej</v>
      </c>
      <c r="C18" s="33">
        <f>'1 plavání v šatech'!P18</f>
        <v>0.0009929398148148141</v>
      </c>
      <c r="D18" s="91">
        <f>'1 plavání v šatech'!Q18</f>
        <v>3</v>
      </c>
      <c r="E18" s="33">
        <f>'2 břemeno'!P18</f>
        <v>0.0017798611111111114</v>
      </c>
      <c r="F18" s="91">
        <f>'2 břemeno'!Q18</f>
        <v>7</v>
      </c>
      <c r="G18" s="83" t="str">
        <f>'4 ABC'!P18</f>
        <v>DISK</v>
      </c>
      <c r="H18" s="92">
        <f>'4 ABC'!Q18</f>
        <v>39</v>
      </c>
      <c r="I18" s="93">
        <f t="shared" si="0"/>
        <v>49</v>
      </c>
      <c r="J18" s="96">
        <f t="shared" si="1"/>
        <v>18</v>
      </c>
    </row>
    <row r="19" spans="1:10" ht="12.75">
      <c r="A19" s="95">
        <v>16</v>
      </c>
      <c r="B19" s="90" t="str">
        <f>VLOOKUP(A19,'Seznam družstev'!$C$2:$D$183,2,FALSE)</f>
        <v>Mach Marek</v>
      </c>
      <c r="C19" s="33">
        <f>'1 plavání v šatech'!P19</f>
        <v>0.0012792824074074076</v>
      </c>
      <c r="D19" s="91">
        <f>'1 plavání v šatech'!Q19</f>
        <v>25</v>
      </c>
      <c r="E19" s="33">
        <f>'2 břemeno'!P19</f>
        <v>0.0021063657407407407</v>
      </c>
      <c r="F19" s="91">
        <f>'2 břemeno'!Q19</f>
        <v>25</v>
      </c>
      <c r="G19" s="83">
        <f>'4 ABC'!P19</f>
        <v>0.0010710648148148148</v>
      </c>
      <c r="H19" s="92">
        <f>'4 ABC'!Q19</f>
        <v>30</v>
      </c>
      <c r="I19" s="93">
        <f t="shared" si="0"/>
        <v>80</v>
      </c>
      <c r="J19" s="96">
        <f t="shared" si="1"/>
        <v>27</v>
      </c>
    </row>
    <row r="20" spans="1:10" ht="12.75">
      <c r="A20" s="95">
        <v>17</v>
      </c>
      <c r="B20" s="90" t="str">
        <f>VLOOKUP(A20,'Seznam družstev'!$C$2:$D$183,2,FALSE)</f>
        <v>Suk Tomáš</v>
      </c>
      <c r="C20" s="33">
        <f>'1 plavání v šatech'!P20</f>
        <v>0.001283680555555555</v>
      </c>
      <c r="D20" s="91">
        <f>'1 plavání v šatech'!Q20</f>
        <v>26</v>
      </c>
      <c r="E20" s="33">
        <f>'2 břemeno'!P20</f>
        <v>0.0020920138888888885</v>
      </c>
      <c r="F20" s="91">
        <f>'2 břemeno'!Q20</f>
        <v>24</v>
      </c>
      <c r="G20" s="83">
        <f>'4 ABC'!P20</f>
        <v>0.001016898148148148</v>
      </c>
      <c r="H20" s="92">
        <f>'4 ABC'!Q20</f>
        <v>23</v>
      </c>
      <c r="I20" s="93">
        <f t="shared" si="0"/>
        <v>73</v>
      </c>
      <c r="J20" s="96">
        <f t="shared" si="1"/>
        <v>24</v>
      </c>
    </row>
    <row r="21" spans="1:10" ht="12.75">
      <c r="A21" s="95">
        <v>18</v>
      </c>
      <c r="B21" s="90" t="str">
        <f>VLOOKUP(A21,'Seznam družstev'!$C$2:$D$183,2,FALSE)</f>
        <v>Coufal Vojtěch</v>
      </c>
      <c r="C21" s="33">
        <f>'1 plavání v šatech'!P21</f>
        <v>0.0014018518518518525</v>
      </c>
      <c r="D21" s="91">
        <f>'1 plavání v šatech'!Q21</f>
        <v>33</v>
      </c>
      <c r="E21" s="33">
        <f>'2 břemeno'!P21</f>
        <v>0.00204988425925926</v>
      </c>
      <c r="F21" s="91">
        <f>'2 břemeno'!Q21</f>
        <v>22</v>
      </c>
      <c r="G21" s="83">
        <f>'4 ABC'!P21</f>
        <v>0.0010858796296296298</v>
      </c>
      <c r="H21" s="92">
        <f>'4 ABC'!Q21</f>
        <v>31</v>
      </c>
      <c r="I21" s="93">
        <f t="shared" si="0"/>
        <v>86</v>
      </c>
      <c r="J21" s="96">
        <f t="shared" si="1"/>
        <v>32</v>
      </c>
    </row>
    <row r="22" spans="1:10" ht="12.75">
      <c r="A22" s="95">
        <v>19</v>
      </c>
      <c r="B22" s="90" t="str">
        <f>VLOOKUP(A22,'Seznam družstev'!$C$2:$D$183,2,FALSE)</f>
        <v>Procházka Štěpán</v>
      </c>
      <c r="C22" s="33">
        <f>'1 plavání v šatech'!P22</f>
        <v>0.0011260416666666671</v>
      </c>
      <c r="D22" s="91">
        <f>'1 plavání v šatech'!Q22</f>
        <v>16</v>
      </c>
      <c r="E22" s="33">
        <f>'2 břemeno'!P22</f>
        <v>0.001876388888888889</v>
      </c>
      <c r="F22" s="91">
        <f>'2 břemeno'!Q22</f>
        <v>9</v>
      </c>
      <c r="G22" s="83">
        <f>'4 ABC'!P22</f>
        <v>0.0008726851851851851</v>
      </c>
      <c r="H22" s="92">
        <f>'4 ABC'!Q22</f>
        <v>4</v>
      </c>
      <c r="I22" s="93">
        <f t="shared" si="0"/>
        <v>29</v>
      </c>
      <c r="J22" s="96">
        <f t="shared" si="1"/>
        <v>7</v>
      </c>
    </row>
    <row r="23" spans="1:10" ht="12.75">
      <c r="A23" s="95">
        <v>20</v>
      </c>
      <c r="B23" s="90" t="str">
        <f>VLOOKUP(A23,'Seznam družstev'!$C$2:$D$183,2,FALSE)</f>
        <v>Baierl Jonáš</v>
      </c>
      <c r="C23" s="33">
        <f>'1 plavání v šatech'!P23</f>
        <v>0.0012957175925925925</v>
      </c>
      <c r="D23" s="91">
        <f>'1 plavání v šatech'!Q23</f>
        <v>29</v>
      </c>
      <c r="E23" s="33">
        <f>'2 břemeno'!P23</f>
        <v>0.0022085648148148142</v>
      </c>
      <c r="F23" s="91">
        <f>'2 břemeno'!Q23</f>
        <v>32</v>
      </c>
      <c r="G23" s="83">
        <f>'4 ABC'!P23</f>
        <v>0.0009913194444444444</v>
      </c>
      <c r="H23" s="92">
        <f>'4 ABC'!Q23</f>
        <v>19</v>
      </c>
      <c r="I23" s="93">
        <f t="shared" si="0"/>
        <v>80</v>
      </c>
      <c r="J23" s="96">
        <f t="shared" si="1"/>
        <v>27</v>
      </c>
    </row>
    <row r="24" spans="1:10" ht="12.75">
      <c r="A24" s="95">
        <v>21</v>
      </c>
      <c r="B24" s="90" t="str">
        <f>VLOOKUP(A24,'Seznam družstev'!$C$2:$D$183,2,FALSE)</f>
        <v>Bytel Radek</v>
      </c>
      <c r="C24" s="33">
        <f>'1 plavání v šatech'!P24</f>
        <v>0.001285648148148148</v>
      </c>
      <c r="D24" s="91">
        <f>'1 plavání v šatech'!Q24</f>
        <v>27</v>
      </c>
      <c r="E24" s="33">
        <f>'2 břemeno'!P24</f>
        <v>0.002170138888888889</v>
      </c>
      <c r="F24" s="91">
        <f>'2 břemeno'!Q24</f>
        <v>27</v>
      </c>
      <c r="G24" s="83">
        <f>'4 ABC'!P24</f>
        <v>0.0010297453703703705</v>
      </c>
      <c r="H24" s="92">
        <f>'4 ABC'!Q24</f>
        <v>25</v>
      </c>
      <c r="I24" s="93">
        <f t="shared" si="0"/>
        <v>79</v>
      </c>
      <c r="J24" s="96">
        <f t="shared" si="1"/>
        <v>26</v>
      </c>
    </row>
    <row r="25" spans="1:10" ht="12.75">
      <c r="A25" s="95">
        <v>22</v>
      </c>
      <c r="B25" s="90" t="str">
        <f>VLOOKUP(A25,'Seznam družstev'!$C$2:$D$183,2,FALSE)</f>
        <v>Piňos Jakub</v>
      </c>
      <c r="C25" s="33">
        <f>'1 plavání v šatech'!P25</f>
        <v>0.0009729166666666666</v>
      </c>
      <c r="D25" s="91">
        <f>'1 plavání v šatech'!Q25</f>
        <v>2</v>
      </c>
      <c r="E25" s="33">
        <f>'2 břemeno'!P25</f>
        <v>0.0016869212962962962</v>
      </c>
      <c r="F25" s="91">
        <f>'2 břemeno'!Q25</f>
        <v>2</v>
      </c>
      <c r="G25" s="83">
        <f>'4 ABC'!P25</f>
        <v>0.0008240740740740736</v>
      </c>
      <c r="H25" s="92">
        <f>'4 ABC'!Q25</f>
        <v>2</v>
      </c>
      <c r="I25" s="93">
        <f t="shared" si="0"/>
        <v>6</v>
      </c>
      <c r="J25" s="96">
        <f t="shared" si="1"/>
        <v>1</v>
      </c>
    </row>
    <row r="26" spans="1:10" ht="12.75">
      <c r="A26" s="95">
        <v>23</v>
      </c>
      <c r="B26" s="90" t="str">
        <f>VLOOKUP(A26,'Seznam družstev'!$C$2:$D$183,2,FALSE)</f>
        <v>Kaš Jakub</v>
      </c>
      <c r="C26" s="33">
        <f>'1 plavání v šatech'!P26</f>
        <v>0.001036574074074074</v>
      </c>
      <c r="D26" s="91">
        <f>'1 plavání v šatech'!Q26</f>
        <v>5</v>
      </c>
      <c r="E26" s="33">
        <f>'2 břemeno'!P26</f>
        <v>0.0018935185185185186</v>
      </c>
      <c r="F26" s="91">
        <f>'2 břemeno'!Q26</f>
        <v>12</v>
      </c>
      <c r="G26" s="83">
        <f>'4 ABC'!P26</f>
        <v>0.0009166666666666668</v>
      </c>
      <c r="H26" s="92">
        <f>'4 ABC'!Q26</f>
        <v>13</v>
      </c>
      <c r="I26" s="93">
        <f t="shared" si="0"/>
        <v>30</v>
      </c>
      <c r="J26" s="96">
        <f t="shared" si="1"/>
        <v>8</v>
      </c>
    </row>
    <row r="27" spans="1:10" ht="12.75">
      <c r="A27" s="95">
        <v>24</v>
      </c>
      <c r="B27" s="90" t="str">
        <f>VLOOKUP(A27,'Seznam družstev'!$C$2:$D$183,2,FALSE)</f>
        <v>Macek David</v>
      </c>
      <c r="C27" s="33">
        <f>'1 plavání v šatech'!P27</f>
        <v>0.00106875</v>
      </c>
      <c r="D27" s="91">
        <f>'1 plavání v šatech'!Q27</f>
        <v>8</v>
      </c>
      <c r="E27" s="33">
        <f>'2 břemeno'!P27</f>
        <v>0.0018881944444444443</v>
      </c>
      <c r="F27" s="91">
        <f>'2 břemeno'!Q27</f>
        <v>11</v>
      </c>
      <c r="G27" s="83">
        <f>'4 ABC'!P27</f>
        <v>0.0008912037037037037</v>
      </c>
      <c r="H27" s="92">
        <f>'4 ABC'!Q27</f>
        <v>8</v>
      </c>
      <c r="I27" s="93">
        <f t="shared" si="0"/>
        <v>27</v>
      </c>
      <c r="J27" s="96">
        <f t="shared" si="1"/>
        <v>6</v>
      </c>
    </row>
    <row r="28" spans="1:10" ht="12.75">
      <c r="A28" s="95">
        <v>25</v>
      </c>
      <c r="B28" s="90" t="str">
        <f>VLOOKUP(A28,'Seznam družstev'!$C$2:$D$183,2,FALSE)</f>
        <v>Tesaš Lukáš</v>
      </c>
      <c r="C28" s="33">
        <f>'1 plavání v šatech'!P28</f>
        <v>0.0010289351851851852</v>
      </c>
      <c r="D28" s="91">
        <f>'1 plavání v šatech'!Q28</f>
        <v>4</v>
      </c>
      <c r="E28" s="33">
        <f>'2 břemeno'!P28</f>
        <v>0.001767361111111111</v>
      </c>
      <c r="F28" s="91">
        <f>'2 břemeno'!Q28</f>
        <v>6</v>
      </c>
      <c r="G28" s="83">
        <f>'4 ABC'!P28</f>
        <v>0.0008391203703703703</v>
      </c>
      <c r="H28" s="92">
        <f>'4 ABC'!Q28</f>
        <v>3</v>
      </c>
      <c r="I28" s="93">
        <f t="shared" si="0"/>
        <v>13</v>
      </c>
      <c r="J28" s="96">
        <f t="shared" si="1"/>
        <v>3</v>
      </c>
    </row>
    <row r="29" spans="1:10" ht="12.75">
      <c r="A29" s="95">
        <v>26</v>
      </c>
      <c r="B29" s="90" t="str">
        <f>VLOOKUP(A29,'Seznam družstev'!$C$2:$D$183,2,FALSE)</f>
        <v>Tesař Ondřej</v>
      </c>
      <c r="C29" s="33">
        <f>'1 plavání v šatech'!P29</f>
        <v>0.0010717592592592593</v>
      </c>
      <c r="D29" s="91">
        <f>'1 plavání v šatech'!Q29</f>
        <v>9</v>
      </c>
      <c r="E29" s="33">
        <f>'2 břemeno'!P29</f>
        <v>0.001739583333333333</v>
      </c>
      <c r="F29" s="91">
        <f>'2 břemeno'!Q29</f>
        <v>4</v>
      </c>
      <c r="G29" s="83">
        <f>'4 ABC'!P29</f>
        <v>0.0008935185185185185</v>
      </c>
      <c r="H29" s="92">
        <f>'4 ABC'!Q29</f>
        <v>9</v>
      </c>
      <c r="I29" s="93">
        <f t="shared" si="0"/>
        <v>22</v>
      </c>
      <c r="J29" s="96">
        <f t="shared" si="1"/>
        <v>5</v>
      </c>
    </row>
    <row r="30" spans="1:10" ht="13.5" thickBot="1">
      <c r="A30" s="97">
        <v>27</v>
      </c>
      <c r="B30" s="98" t="str">
        <f>VLOOKUP(A30,'Seznam družstev'!$C$2:$D$183,2,FALSE)</f>
        <v>Tesař Vojtěch</v>
      </c>
      <c r="C30" s="40">
        <f>'1 plavání v šatech'!P30</f>
        <v>0.0010983796296296297</v>
      </c>
      <c r="D30" s="135">
        <f>'1 plavání v šatech'!Q30</f>
        <v>12</v>
      </c>
      <c r="E30" s="40">
        <f>'2 břemeno'!P30</f>
        <v>0.001996527777777778</v>
      </c>
      <c r="F30" s="135">
        <f>'2 břemeno'!Q30</f>
        <v>20</v>
      </c>
      <c r="G30" s="88">
        <f>'4 ABC'!P30</f>
        <v>0.0008888888888888889</v>
      </c>
      <c r="H30" s="136">
        <f>'4 ABC'!Q30</f>
        <v>7</v>
      </c>
      <c r="I30" s="137">
        <f t="shared" si="0"/>
        <v>39</v>
      </c>
      <c r="J30" s="99">
        <f t="shared" si="1"/>
        <v>11</v>
      </c>
    </row>
    <row r="31" spans="1:10" ht="12.75">
      <c r="A31" s="128">
        <v>28</v>
      </c>
      <c r="B31" s="129" t="str">
        <f>VLOOKUP(A31,'Seznam družstev'!$C$2:$D$183,2,FALSE)</f>
        <v>Schmid Martin</v>
      </c>
      <c r="C31" s="27">
        <f>'1 plavání v šatech'!P31</f>
        <v>0.0014976851851851852</v>
      </c>
      <c r="D31" s="130">
        <f>'1 plavání v šatech'!Q31</f>
        <v>35</v>
      </c>
      <c r="E31" s="27">
        <f>'2 břemeno'!P31</f>
        <v>0.002207175925925926</v>
      </c>
      <c r="F31" s="130">
        <f>'2 břemeno'!Q31</f>
        <v>31</v>
      </c>
      <c r="G31" s="131">
        <f>'4 ABC'!P31</f>
        <v>0.001219675925925926</v>
      </c>
      <c r="H31" s="132">
        <f>'4 ABC'!Q31</f>
        <v>37</v>
      </c>
      <c r="I31" s="133">
        <f t="shared" si="0"/>
        <v>103</v>
      </c>
      <c r="J31" s="134">
        <f t="shared" si="1"/>
        <v>35</v>
      </c>
    </row>
    <row r="32" spans="1:10" ht="12.75">
      <c r="A32" s="95">
        <v>29</v>
      </c>
      <c r="B32" s="90" t="str">
        <f>VLOOKUP(A32,'Seznam družstev'!$C$2:$D$183,2,FALSE)</f>
        <v>Bureš Jan</v>
      </c>
      <c r="C32" s="33">
        <f>'1 plavání v šatech'!P32</f>
        <v>0.0011460648148148146</v>
      </c>
      <c r="D32" s="91">
        <f>'1 plavání v šatech'!Q32</f>
        <v>17</v>
      </c>
      <c r="E32" s="33">
        <f>'2 břemeno'!P32</f>
        <v>0.0024128472222222233</v>
      </c>
      <c r="F32" s="91">
        <f>'2 břemeno'!Q32</f>
        <v>38</v>
      </c>
      <c r="G32" s="83">
        <f>'4 ABC'!P32</f>
        <v>0.001006018518518518</v>
      </c>
      <c r="H32" s="92">
        <f>'4 ABC'!Q32</f>
        <v>21</v>
      </c>
      <c r="I32" s="93">
        <f t="shared" si="0"/>
        <v>76</v>
      </c>
      <c r="J32" s="96">
        <f t="shared" si="1"/>
        <v>25</v>
      </c>
    </row>
    <row r="33" spans="1:10" ht="12.75">
      <c r="A33" s="95">
        <v>30</v>
      </c>
      <c r="B33" s="90" t="str">
        <f>VLOOKUP(A33,'Seznam družstev'!$C$2:$D$183,2,FALSE)</f>
        <v>Loufková Adéla</v>
      </c>
      <c r="C33" s="33">
        <f>'1 plavání v šatech'!P33</f>
        <v>0.0019768518518518516</v>
      </c>
      <c r="D33" s="91">
        <f>'1 plavání v šatech'!Q33</f>
        <v>38</v>
      </c>
      <c r="E33" s="33">
        <f>'2 břemeno'!P33</f>
        <v>0.002183333333333333</v>
      </c>
      <c r="F33" s="91">
        <f>'2 břemeno'!Q33</f>
        <v>29</v>
      </c>
      <c r="G33" s="83">
        <f>'4 ABC'!P33</f>
        <v>0.0012159722222222222</v>
      </c>
      <c r="H33" s="92">
        <f>'4 ABC'!Q33</f>
        <v>36</v>
      </c>
      <c r="I33" s="93">
        <f t="shared" si="0"/>
        <v>103</v>
      </c>
      <c r="J33" s="96">
        <f t="shared" si="1"/>
        <v>35</v>
      </c>
    </row>
    <row r="34" spans="1:10" ht="12.75">
      <c r="A34" s="95">
        <v>31</v>
      </c>
      <c r="B34" s="90" t="str">
        <f>VLOOKUP(A34,'Seznam družstev'!$C$2:$D$183,2,FALSE)</f>
        <v>Burian Radek</v>
      </c>
      <c r="C34" s="33">
        <f>'1 plavání v šatech'!P34</f>
        <v>0.0010541666666666666</v>
      </c>
      <c r="D34" s="91">
        <f>'1 plavání v šatech'!Q34</f>
        <v>6</v>
      </c>
      <c r="E34" s="33">
        <f>'2 břemeno'!P34</f>
        <v>0.0017287037037037037</v>
      </c>
      <c r="F34" s="91">
        <f>'2 břemeno'!Q34</f>
        <v>3</v>
      </c>
      <c r="G34" s="83">
        <f>'4 ABC'!P34</f>
        <v>0.0008950231481481482</v>
      </c>
      <c r="H34" s="92">
        <f>'4 ABC'!Q34</f>
        <v>10</v>
      </c>
      <c r="I34" s="93">
        <f t="shared" si="0"/>
        <v>19</v>
      </c>
      <c r="J34" s="96">
        <f t="shared" si="1"/>
        <v>4</v>
      </c>
    </row>
    <row r="35" spans="1:10" ht="12.75">
      <c r="A35" s="95">
        <v>32</v>
      </c>
      <c r="B35" s="90" t="str">
        <f>VLOOKUP(A35,'Seznam družstev'!$C$2:$D$183,2,FALSE)</f>
        <v>Vondrášek Jakub</v>
      </c>
      <c r="C35" s="33">
        <f>'1 plavání v šatech'!P35</f>
        <v>0.0011118055555555558</v>
      </c>
      <c r="D35" s="91">
        <f>'1 plavání v šatech'!Q35</f>
        <v>14</v>
      </c>
      <c r="E35" s="33">
        <f>'2 břemeno'!P35</f>
        <v>0.0019379629629629634</v>
      </c>
      <c r="F35" s="91">
        <f>'2 břemeno'!Q35</f>
        <v>16</v>
      </c>
      <c r="G35" s="83">
        <f>'4 ABC'!P35</f>
        <v>0.0009714120370370372</v>
      </c>
      <c r="H35" s="92">
        <f>'4 ABC'!Q35</f>
        <v>18</v>
      </c>
      <c r="I35" s="93">
        <f t="shared" si="0"/>
        <v>48</v>
      </c>
      <c r="J35" s="96">
        <f t="shared" si="1"/>
        <v>16</v>
      </c>
    </row>
    <row r="36" spans="1:10" ht="12.75">
      <c r="A36" s="95">
        <v>33</v>
      </c>
      <c r="B36" s="90" t="str">
        <f>VLOOKUP(A36,'Seznam družstev'!$C$2:$D$183,2,FALSE)</f>
        <v>Vondrášek Michal</v>
      </c>
      <c r="C36" s="33">
        <f>'1 plavání v šatech'!P36</f>
        <v>0.0009728009259259256</v>
      </c>
      <c r="D36" s="91">
        <f>'1 plavání v šatech'!Q36</f>
        <v>1</v>
      </c>
      <c r="E36" s="33">
        <f>'2 břemeno'!P36</f>
        <v>0.001785416666666666</v>
      </c>
      <c r="F36" s="91">
        <f>'2 břemeno'!Q36</f>
        <v>8</v>
      </c>
      <c r="G36" s="83">
        <f>'4 ABC'!P36</f>
        <v>0.0008122685185185182</v>
      </c>
      <c r="H36" s="92">
        <f>'4 ABC'!Q36</f>
        <v>1</v>
      </c>
      <c r="I36" s="93">
        <f t="shared" si="0"/>
        <v>10</v>
      </c>
      <c r="J36" s="96">
        <f aca="true" t="shared" si="2" ref="J36:J99">IF(I36="X","X",RANK(I36,$I$4:$I$63,1))</f>
        <v>2</v>
      </c>
    </row>
    <row r="37" spans="1:10" ht="12.75">
      <c r="A37" s="95">
        <v>34</v>
      </c>
      <c r="B37" s="90" t="str">
        <f>VLOOKUP(A37,'Seznam družstev'!$C$2:$D$183,2,FALSE)</f>
        <v>Krikl Tomáš</v>
      </c>
      <c r="C37" s="33">
        <f>'1 plavání v šatech'!P37</f>
        <v>0.001505324074074074</v>
      </c>
      <c r="D37" s="91">
        <f>'1 plavání v šatech'!Q37</f>
        <v>36</v>
      </c>
      <c r="E37" s="33">
        <f>'2 břemeno'!P37</f>
        <v>0.0023311342592592594</v>
      </c>
      <c r="F37" s="91">
        <f>'2 břemeno'!Q37</f>
        <v>36</v>
      </c>
      <c r="G37" s="83">
        <f>'4 ABC'!P37</f>
        <v>0.0010398148148148148</v>
      </c>
      <c r="H37" s="92">
        <f>'4 ABC'!Q37</f>
        <v>26</v>
      </c>
      <c r="I37" s="93">
        <f t="shared" si="0"/>
        <v>98</v>
      </c>
      <c r="J37" s="96">
        <f t="shared" si="2"/>
        <v>34</v>
      </c>
    </row>
    <row r="38" spans="1:10" ht="12.75">
      <c r="A38" s="95">
        <v>35</v>
      </c>
      <c r="B38" s="90" t="str">
        <f>VLOOKUP(A38,'Seznam družstev'!$C$2:$D$183,2,FALSE)</f>
        <v>Dohnalík Jiří</v>
      </c>
      <c r="C38" s="33">
        <f>'1 plavání v šatech'!P38</f>
        <v>0.0012266203703703708</v>
      </c>
      <c r="D38" s="91">
        <f>'1 plavání v šatech'!Q38</f>
        <v>20</v>
      </c>
      <c r="E38" s="33">
        <f>'2 břemeno'!P38</f>
        <v>0.0019024305555555548</v>
      </c>
      <c r="F38" s="91">
        <f>'2 břemeno'!Q38</f>
        <v>13</v>
      </c>
      <c r="G38" s="83">
        <f>'4 ABC'!P38</f>
        <v>0.0011751157407407407</v>
      </c>
      <c r="H38" s="92">
        <f>'4 ABC'!Q38</f>
        <v>34</v>
      </c>
      <c r="I38" s="93">
        <f t="shared" si="0"/>
        <v>67</v>
      </c>
      <c r="J38" s="96">
        <f t="shared" si="2"/>
        <v>21</v>
      </c>
    </row>
    <row r="39" spans="1:10" ht="12.75">
      <c r="A39" s="95">
        <v>36</v>
      </c>
      <c r="B39" s="90" t="str">
        <f>VLOOKUP(A39,'Seznam družstev'!$C$2:$D$183,2,FALSE)</f>
        <v>Molek Lukáš</v>
      </c>
      <c r="C39" s="33">
        <f>'1 plavání v šatech'!P39</f>
        <v>0.0011040509259259254</v>
      </c>
      <c r="D39" s="91">
        <f>'1 plavání v šatech'!Q39</f>
        <v>13</v>
      </c>
      <c r="E39" s="33">
        <f>'2 břemeno'!P39</f>
        <v>0.0019679398148148156</v>
      </c>
      <c r="F39" s="91">
        <f>'2 břemeno'!Q39</f>
        <v>19</v>
      </c>
      <c r="G39" s="83">
        <f>'4 ABC'!P39</f>
        <v>0.0009420138888888894</v>
      </c>
      <c r="H39" s="92">
        <f>'4 ABC'!Q39</f>
        <v>15</v>
      </c>
      <c r="I39" s="93">
        <f t="shared" si="0"/>
        <v>47</v>
      </c>
      <c r="J39" s="96">
        <f t="shared" si="2"/>
        <v>15</v>
      </c>
    </row>
    <row r="40" spans="1:10" ht="12.75">
      <c r="A40" s="95">
        <v>37</v>
      </c>
      <c r="B40" s="90" t="str">
        <f>VLOOKUP(A40,'Seznam družstev'!$C$2:$D$183,2,FALSE)</f>
        <v>Pernica Martin</v>
      </c>
      <c r="C40" s="33">
        <f>'1 plavání v šatech'!P40</f>
        <v>0.0012363425925925925</v>
      </c>
      <c r="D40" s="91">
        <f>'1 plavání v šatech'!Q40</f>
        <v>24</v>
      </c>
      <c r="E40" s="33">
        <f>'2 břemeno'!P40</f>
        <v>0.0019415509259259258</v>
      </c>
      <c r="F40" s="91">
        <f>'2 břemeno'!Q40</f>
        <v>17</v>
      </c>
      <c r="G40" s="83">
        <f>'4 ABC'!P40</f>
        <v>0.0010590277777777777</v>
      </c>
      <c r="H40" s="92">
        <f>'4 ABC'!Q40</f>
        <v>28</v>
      </c>
      <c r="I40" s="93">
        <f t="shared" si="0"/>
        <v>69</v>
      </c>
      <c r="J40" s="96">
        <f t="shared" si="2"/>
        <v>22</v>
      </c>
    </row>
    <row r="41" spans="1:10" ht="12.75">
      <c r="A41" s="95">
        <v>38</v>
      </c>
      <c r="B41" s="90" t="str">
        <f>VLOOKUP(A41,'Seznam družstev'!$C$2:$D$183,2,FALSE)</f>
        <v>Fojt Daniel</v>
      </c>
      <c r="C41" s="33">
        <f>'1 plavání v šatech'!P41</f>
        <v>0.0012924768518518522</v>
      </c>
      <c r="D41" s="91">
        <f>'1 plavání v šatech'!Q41</f>
        <v>28</v>
      </c>
      <c r="E41" s="33">
        <f>'2 břemeno'!P41</f>
        <v>0.0022045138888888895</v>
      </c>
      <c r="F41" s="91">
        <f>'2 břemeno'!Q41</f>
        <v>30</v>
      </c>
      <c r="G41" s="83">
        <f>'4 ABC'!P41</f>
        <v>0.0010203703703703707</v>
      </c>
      <c r="H41" s="92">
        <f>'4 ABC'!Q41</f>
        <v>24</v>
      </c>
      <c r="I41" s="93">
        <f t="shared" si="0"/>
        <v>82</v>
      </c>
      <c r="J41" s="96">
        <f t="shared" si="2"/>
        <v>29</v>
      </c>
    </row>
    <row r="42" spans="1:10" ht="12.75">
      <c r="A42" s="95">
        <v>39</v>
      </c>
      <c r="B42" s="90" t="str">
        <f>VLOOKUP(A42,'Seznam družstev'!$C$2:$D$183,2,FALSE)</f>
        <v>Henzel Stanislav</v>
      </c>
      <c r="C42" s="33">
        <f>'1 plavání v šatech'!P42</f>
        <v>0.0015782407407407403</v>
      </c>
      <c r="D42" s="91">
        <f>'1 plavání v šatech'!Q42</f>
        <v>37</v>
      </c>
      <c r="E42" s="33">
        <f>'2 břemeno'!P42</f>
        <v>0.0023305555555555545</v>
      </c>
      <c r="F42" s="91">
        <f>'2 břemeno'!Q42</f>
        <v>35</v>
      </c>
      <c r="G42" s="83">
        <f>'4 ABC'!P42</f>
        <v>0.0011812499999999996</v>
      </c>
      <c r="H42" s="92">
        <f>'4 ABC'!Q42</f>
        <v>35</v>
      </c>
      <c r="I42" s="93">
        <f t="shared" si="0"/>
        <v>107</v>
      </c>
      <c r="J42" s="96">
        <f t="shared" si="2"/>
        <v>38</v>
      </c>
    </row>
    <row r="43" spans="1:10" ht="12.75">
      <c r="A43" s="95">
        <v>40</v>
      </c>
      <c r="B43" s="90">
        <f>VLOOKUP(A43,'Seznam družstev'!$C$2:$D$183,2,FALSE)</f>
        <v>0</v>
      </c>
      <c r="C43" s="33" t="str">
        <f>'1 plavání v šatech'!P43</f>
        <v>X</v>
      </c>
      <c r="D43" s="91">
        <f>'1 plavání v šatech'!Q43</f>
        <v>0</v>
      </c>
      <c r="E43" s="33" t="str">
        <f>'2 břemeno'!P43</f>
        <v>X</v>
      </c>
      <c r="F43" s="91">
        <f>'2 břemeno'!Q43</f>
        <v>0</v>
      </c>
      <c r="G43" s="83" t="str">
        <f>'4 ABC'!P43</f>
        <v>X</v>
      </c>
      <c r="H43" s="92">
        <f>'4 ABC'!Q43</f>
        <v>0</v>
      </c>
      <c r="I43" s="93" t="str">
        <f t="shared" si="0"/>
        <v>X</v>
      </c>
      <c r="J43" s="96" t="str">
        <f t="shared" si="2"/>
        <v>X</v>
      </c>
    </row>
    <row r="44" spans="1:10" ht="12.75">
      <c r="A44" s="95">
        <v>41</v>
      </c>
      <c r="B44" s="90">
        <f>VLOOKUP(A44,'Seznam družstev'!$C$2:$D$183,2,FALSE)</f>
        <v>0</v>
      </c>
      <c r="C44" s="33" t="str">
        <f>'1 plavání v šatech'!P44</f>
        <v>X</v>
      </c>
      <c r="D44" s="91">
        <f>'1 plavání v šatech'!Q44</f>
        <v>0</v>
      </c>
      <c r="E44" s="33" t="str">
        <f>'2 břemeno'!P44</f>
        <v>X</v>
      </c>
      <c r="F44" s="91">
        <f>'2 břemeno'!Q44</f>
        <v>0</v>
      </c>
      <c r="G44" s="83" t="str">
        <f>'4 ABC'!P44</f>
        <v>X</v>
      </c>
      <c r="H44" s="92">
        <f>'4 ABC'!Q44</f>
        <v>0</v>
      </c>
      <c r="I44" s="93" t="str">
        <f t="shared" si="0"/>
        <v>X</v>
      </c>
      <c r="J44" s="96" t="str">
        <f t="shared" si="2"/>
        <v>X</v>
      </c>
    </row>
    <row r="45" spans="1:10" ht="12.75">
      <c r="A45" s="95">
        <v>42</v>
      </c>
      <c r="B45" s="90">
        <f>VLOOKUP(A45,'Seznam družstev'!$C$2:$D$183,2,FALSE)</f>
        <v>0</v>
      </c>
      <c r="C45" s="33" t="str">
        <f>'1 plavání v šatech'!P45</f>
        <v>X</v>
      </c>
      <c r="D45" s="91">
        <f>'1 plavání v šatech'!Q45</f>
        <v>0</v>
      </c>
      <c r="E45" s="33" t="str">
        <f>'2 břemeno'!P45</f>
        <v>X</v>
      </c>
      <c r="F45" s="91">
        <f>'2 břemeno'!Q45</f>
        <v>0</v>
      </c>
      <c r="G45" s="83" t="str">
        <f>'4 ABC'!P45</f>
        <v>X</v>
      </c>
      <c r="H45" s="92">
        <f>'4 ABC'!Q45</f>
        <v>0</v>
      </c>
      <c r="I45" s="93" t="str">
        <f t="shared" si="0"/>
        <v>X</v>
      </c>
      <c r="J45" s="96" t="str">
        <f t="shared" si="2"/>
        <v>X</v>
      </c>
    </row>
    <row r="46" spans="1:10" ht="12.75">
      <c r="A46" s="95">
        <v>43</v>
      </c>
      <c r="B46" s="90">
        <f>VLOOKUP(A46,'Seznam družstev'!$C$2:$D$183,2,FALSE)</f>
        <v>0</v>
      </c>
      <c r="C46" s="33" t="str">
        <f>'1 plavání v šatech'!P46</f>
        <v>X</v>
      </c>
      <c r="D46" s="91">
        <f>'1 plavání v šatech'!Q46</f>
        <v>0</v>
      </c>
      <c r="E46" s="33" t="str">
        <f>'2 břemeno'!P46</f>
        <v>X</v>
      </c>
      <c r="F46" s="91">
        <f>'2 břemeno'!Q46</f>
        <v>0</v>
      </c>
      <c r="G46" s="83" t="str">
        <f>'4 ABC'!P46</f>
        <v>X</v>
      </c>
      <c r="H46" s="92">
        <f>'4 ABC'!Q46</f>
        <v>0</v>
      </c>
      <c r="I46" s="93" t="str">
        <f t="shared" si="0"/>
        <v>X</v>
      </c>
      <c r="J46" s="96" t="str">
        <f t="shared" si="2"/>
        <v>X</v>
      </c>
    </row>
    <row r="47" spans="1:10" ht="12.75">
      <c r="A47" s="95">
        <v>44</v>
      </c>
      <c r="B47" s="90">
        <f>VLOOKUP(A47,'Seznam družstev'!$C$2:$D$183,2,FALSE)</f>
        <v>0</v>
      </c>
      <c r="C47" s="33" t="str">
        <f>'1 plavání v šatech'!P47</f>
        <v>X</v>
      </c>
      <c r="D47" s="91">
        <f>'1 plavání v šatech'!Q47</f>
        <v>0</v>
      </c>
      <c r="E47" s="33" t="str">
        <f>'2 břemeno'!P47</f>
        <v>X</v>
      </c>
      <c r="F47" s="91">
        <f>'2 břemeno'!Q47</f>
        <v>0</v>
      </c>
      <c r="G47" s="83" t="str">
        <f>'4 ABC'!P47</f>
        <v>X</v>
      </c>
      <c r="H47" s="92">
        <f>'4 ABC'!Q47</f>
        <v>0</v>
      </c>
      <c r="I47" s="93" t="str">
        <f t="shared" si="0"/>
        <v>X</v>
      </c>
      <c r="J47" s="96" t="str">
        <f t="shared" si="2"/>
        <v>X</v>
      </c>
    </row>
    <row r="48" spans="1:10" ht="12.75">
      <c r="A48" s="95">
        <v>45</v>
      </c>
      <c r="B48" s="90">
        <f>VLOOKUP(A48,'Seznam družstev'!$C$2:$D$183,2,FALSE)</f>
        <v>0</v>
      </c>
      <c r="C48" s="33" t="str">
        <f>'1 plavání v šatech'!P48</f>
        <v>X</v>
      </c>
      <c r="D48" s="91">
        <f>'1 plavání v šatech'!Q48</f>
        <v>0</v>
      </c>
      <c r="E48" s="33" t="str">
        <f>'2 břemeno'!P48</f>
        <v>X</v>
      </c>
      <c r="F48" s="91">
        <f>'2 břemeno'!Q48</f>
        <v>0</v>
      </c>
      <c r="G48" s="83" t="str">
        <f>'4 ABC'!P48</f>
        <v>X</v>
      </c>
      <c r="H48" s="92">
        <f>'4 ABC'!Q48</f>
        <v>0</v>
      </c>
      <c r="I48" s="93" t="str">
        <f t="shared" si="0"/>
        <v>X</v>
      </c>
      <c r="J48" s="96" t="str">
        <f t="shared" si="2"/>
        <v>X</v>
      </c>
    </row>
    <row r="49" spans="1:10" ht="12.75">
      <c r="A49" s="95">
        <v>46</v>
      </c>
      <c r="B49" s="90">
        <f>VLOOKUP(A49,'Seznam družstev'!$C$2:$D$183,2,FALSE)</f>
        <v>0</v>
      </c>
      <c r="C49" s="33" t="str">
        <f>'1 plavání v šatech'!P49</f>
        <v>X</v>
      </c>
      <c r="D49" s="91">
        <f>'1 plavání v šatech'!Q49</f>
        <v>0</v>
      </c>
      <c r="E49" s="33" t="str">
        <f>'2 břemeno'!P49</f>
        <v>X</v>
      </c>
      <c r="F49" s="91">
        <f>'2 břemeno'!Q49</f>
        <v>0</v>
      </c>
      <c r="G49" s="83" t="str">
        <f>'4 ABC'!P49</f>
        <v>X</v>
      </c>
      <c r="H49" s="92">
        <f>'4 ABC'!Q49</f>
        <v>0</v>
      </c>
      <c r="I49" s="93" t="str">
        <f t="shared" si="0"/>
        <v>X</v>
      </c>
      <c r="J49" s="96" t="str">
        <f t="shared" si="2"/>
        <v>X</v>
      </c>
    </row>
    <row r="50" spans="1:10" ht="12.75">
      <c r="A50" s="95">
        <v>47</v>
      </c>
      <c r="B50" s="90">
        <f>VLOOKUP(A50,'Seznam družstev'!$C$2:$D$183,2,FALSE)</f>
        <v>0</v>
      </c>
      <c r="C50" s="33" t="str">
        <f>'1 plavání v šatech'!P50</f>
        <v>X</v>
      </c>
      <c r="D50" s="91">
        <f>'1 plavání v šatech'!Q50</f>
        <v>0</v>
      </c>
      <c r="E50" s="33" t="str">
        <f>'2 břemeno'!P50</f>
        <v>X</v>
      </c>
      <c r="F50" s="91">
        <f>'2 břemeno'!Q50</f>
        <v>0</v>
      </c>
      <c r="G50" s="83" t="str">
        <f>'4 ABC'!P50</f>
        <v>X</v>
      </c>
      <c r="H50" s="92">
        <f>'4 ABC'!Q50</f>
        <v>0</v>
      </c>
      <c r="I50" s="93" t="str">
        <f t="shared" si="0"/>
        <v>X</v>
      </c>
      <c r="J50" s="96" t="str">
        <f t="shared" si="2"/>
        <v>X</v>
      </c>
    </row>
    <row r="51" spans="1:10" ht="12.75">
      <c r="A51" s="95">
        <v>48</v>
      </c>
      <c r="B51" s="90">
        <f>VLOOKUP(A51,'Seznam družstev'!$C$2:$D$183,2,FALSE)</f>
        <v>0</v>
      </c>
      <c r="C51" s="33" t="str">
        <f>'1 plavání v šatech'!P51</f>
        <v>X</v>
      </c>
      <c r="D51" s="91">
        <f>'1 plavání v šatech'!Q51</f>
        <v>0</v>
      </c>
      <c r="E51" s="33" t="str">
        <f>'2 břemeno'!P51</f>
        <v>X</v>
      </c>
      <c r="F51" s="91">
        <f>'2 břemeno'!Q51</f>
        <v>0</v>
      </c>
      <c r="G51" s="83" t="str">
        <f>'4 ABC'!P51</f>
        <v>X</v>
      </c>
      <c r="H51" s="92">
        <f>'4 ABC'!Q51</f>
        <v>0</v>
      </c>
      <c r="I51" s="93" t="str">
        <f t="shared" si="0"/>
        <v>X</v>
      </c>
      <c r="J51" s="96" t="str">
        <f t="shared" si="2"/>
        <v>X</v>
      </c>
    </row>
    <row r="52" spans="1:10" ht="12.75">
      <c r="A52" s="95">
        <v>49</v>
      </c>
      <c r="B52" s="90">
        <f>VLOOKUP(A52,'Seznam družstev'!$C$2:$D$183,2,FALSE)</f>
        <v>0</v>
      </c>
      <c r="C52" s="33" t="str">
        <f>'1 plavání v šatech'!P52</f>
        <v>X</v>
      </c>
      <c r="D52" s="91">
        <f>'1 plavání v šatech'!Q52</f>
        <v>0</v>
      </c>
      <c r="E52" s="33" t="str">
        <f>'2 břemeno'!P52</f>
        <v>X</v>
      </c>
      <c r="F52" s="91">
        <f>'2 břemeno'!Q52</f>
        <v>0</v>
      </c>
      <c r="G52" s="83" t="str">
        <f>'4 ABC'!P52</f>
        <v>X</v>
      </c>
      <c r="H52" s="92">
        <f>'4 ABC'!Q52</f>
        <v>0</v>
      </c>
      <c r="I52" s="93" t="str">
        <f t="shared" si="0"/>
        <v>X</v>
      </c>
      <c r="J52" s="96" t="str">
        <f t="shared" si="2"/>
        <v>X</v>
      </c>
    </row>
    <row r="53" spans="1:10" ht="12.75">
      <c r="A53" s="95">
        <v>50</v>
      </c>
      <c r="B53" s="90">
        <f>VLOOKUP(A53,'Seznam družstev'!$C$2:$D$183,2,FALSE)</f>
        <v>0</v>
      </c>
      <c r="C53" s="33" t="str">
        <f>'1 plavání v šatech'!P53</f>
        <v>X</v>
      </c>
      <c r="D53" s="91">
        <f>'1 plavání v šatech'!Q53</f>
        <v>0</v>
      </c>
      <c r="E53" s="33" t="str">
        <f>'2 břemeno'!P53</f>
        <v>X</v>
      </c>
      <c r="F53" s="91">
        <f>'2 břemeno'!Q53</f>
        <v>0</v>
      </c>
      <c r="G53" s="83" t="str">
        <f>'4 ABC'!P53</f>
        <v>X</v>
      </c>
      <c r="H53" s="92">
        <f>'4 ABC'!Q53</f>
        <v>0</v>
      </c>
      <c r="I53" s="93" t="str">
        <f t="shared" si="0"/>
        <v>X</v>
      </c>
      <c r="J53" s="96" t="str">
        <f t="shared" si="2"/>
        <v>X</v>
      </c>
    </row>
    <row r="54" spans="1:10" ht="12.75">
      <c r="A54" s="95">
        <v>51</v>
      </c>
      <c r="B54" s="90">
        <f>VLOOKUP(A54,'Seznam družstev'!$C$2:$D$183,2,FALSE)</f>
        <v>0</v>
      </c>
      <c r="C54" s="33" t="str">
        <f>'1 plavání v šatech'!P54</f>
        <v>X</v>
      </c>
      <c r="D54" s="91">
        <f>'1 plavání v šatech'!Q54</f>
        <v>0</v>
      </c>
      <c r="E54" s="33" t="str">
        <f>'2 břemeno'!P54</f>
        <v>X</v>
      </c>
      <c r="F54" s="91">
        <f>'2 břemeno'!Q54</f>
        <v>0</v>
      </c>
      <c r="G54" s="83" t="str">
        <f>'4 ABC'!P54</f>
        <v>X</v>
      </c>
      <c r="H54" s="92">
        <f>'4 ABC'!Q54</f>
        <v>0</v>
      </c>
      <c r="I54" s="93" t="str">
        <f t="shared" si="0"/>
        <v>X</v>
      </c>
      <c r="J54" s="96" t="str">
        <f t="shared" si="2"/>
        <v>X</v>
      </c>
    </row>
    <row r="55" spans="1:10" ht="12.75">
      <c r="A55" s="95">
        <v>52</v>
      </c>
      <c r="B55" s="90">
        <f>VLOOKUP(A55,'Seznam družstev'!$C$2:$D$183,2,FALSE)</f>
        <v>0</v>
      </c>
      <c r="C55" s="33" t="str">
        <f>'1 plavání v šatech'!P55</f>
        <v>X</v>
      </c>
      <c r="D55" s="91">
        <f>'1 plavání v šatech'!Q55</f>
        <v>0</v>
      </c>
      <c r="E55" s="33" t="str">
        <f>'2 břemeno'!P55</f>
        <v>X</v>
      </c>
      <c r="F55" s="91">
        <f>'2 břemeno'!Q55</f>
        <v>0</v>
      </c>
      <c r="G55" s="83" t="str">
        <f>'4 ABC'!P55</f>
        <v>X</v>
      </c>
      <c r="H55" s="92">
        <f>'4 ABC'!Q55</f>
        <v>0</v>
      </c>
      <c r="I55" s="93" t="str">
        <f t="shared" si="0"/>
        <v>X</v>
      </c>
      <c r="J55" s="96" t="str">
        <f t="shared" si="2"/>
        <v>X</v>
      </c>
    </row>
    <row r="56" spans="1:10" ht="12.75">
      <c r="A56" s="95">
        <v>53</v>
      </c>
      <c r="B56" s="90">
        <f>VLOOKUP(A56,'Seznam družstev'!$C$2:$D$183,2,FALSE)</f>
        <v>0</v>
      </c>
      <c r="C56" s="33" t="str">
        <f>'1 plavání v šatech'!P56</f>
        <v>X</v>
      </c>
      <c r="D56" s="91">
        <f>'1 plavání v šatech'!Q56</f>
        <v>0</v>
      </c>
      <c r="E56" s="33" t="str">
        <f>'2 břemeno'!P56</f>
        <v>X</v>
      </c>
      <c r="F56" s="91">
        <f>'2 břemeno'!Q56</f>
        <v>0</v>
      </c>
      <c r="G56" s="83" t="str">
        <f>'4 ABC'!P56</f>
        <v>X</v>
      </c>
      <c r="H56" s="92">
        <f>'4 ABC'!Q56</f>
        <v>0</v>
      </c>
      <c r="I56" s="93" t="str">
        <f t="shared" si="0"/>
        <v>X</v>
      </c>
      <c r="J56" s="96" t="str">
        <f t="shared" si="2"/>
        <v>X</v>
      </c>
    </row>
    <row r="57" spans="1:10" ht="12.75">
      <c r="A57" s="95">
        <v>54</v>
      </c>
      <c r="B57" s="90">
        <f>VLOOKUP(A57,'Seznam družstev'!$C$2:$D$183,2,FALSE)</f>
        <v>0</v>
      </c>
      <c r="C57" s="33" t="str">
        <f>'1 plavání v šatech'!P57</f>
        <v>X</v>
      </c>
      <c r="D57" s="91">
        <f>'1 plavání v šatech'!Q57</f>
        <v>0</v>
      </c>
      <c r="E57" s="33" t="str">
        <f>'2 břemeno'!P57</f>
        <v>X</v>
      </c>
      <c r="F57" s="91">
        <f>'2 břemeno'!Q57</f>
        <v>0</v>
      </c>
      <c r="G57" s="83" t="str">
        <f>'4 ABC'!P57</f>
        <v>X</v>
      </c>
      <c r="H57" s="92">
        <f>'4 ABC'!Q57</f>
        <v>0</v>
      </c>
      <c r="I57" s="93" t="str">
        <f t="shared" si="0"/>
        <v>X</v>
      </c>
      <c r="J57" s="96" t="str">
        <f t="shared" si="2"/>
        <v>X</v>
      </c>
    </row>
    <row r="58" spans="1:10" ht="12.75">
      <c r="A58" s="95">
        <v>55</v>
      </c>
      <c r="B58" s="90">
        <f>VLOOKUP(A58,'Seznam družstev'!$C$2:$D$183,2,FALSE)</f>
        <v>0</v>
      </c>
      <c r="C58" s="33" t="str">
        <f>'1 plavání v šatech'!P58</f>
        <v>X</v>
      </c>
      <c r="D58" s="91">
        <f>'1 plavání v šatech'!Q58</f>
        <v>0</v>
      </c>
      <c r="E58" s="33" t="str">
        <f>'2 břemeno'!P58</f>
        <v>X</v>
      </c>
      <c r="F58" s="91">
        <f>'2 břemeno'!Q58</f>
        <v>0</v>
      </c>
      <c r="G58" s="83" t="str">
        <f>'4 ABC'!P58</f>
        <v>X</v>
      </c>
      <c r="H58" s="92">
        <f>'4 ABC'!Q58</f>
        <v>0</v>
      </c>
      <c r="I58" s="93" t="str">
        <f t="shared" si="0"/>
        <v>X</v>
      </c>
      <c r="J58" s="96" t="str">
        <f t="shared" si="2"/>
        <v>X</v>
      </c>
    </row>
    <row r="59" spans="1:10" ht="12.75">
      <c r="A59" s="95">
        <v>56</v>
      </c>
      <c r="B59" s="90">
        <f>VLOOKUP(A59,'Seznam družstev'!$C$2:$D$183,2,FALSE)</f>
        <v>0</v>
      </c>
      <c r="C59" s="33" t="str">
        <f>'1 plavání v šatech'!P59</f>
        <v>X</v>
      </c>
      <c r="D59" s="91">
        <f>'1 plavání v šatech'!Q59</f>
        <v>0</v>
      </c>
      <c r="E59" s="33" t="str">
        <f>'2 břemeno'!P59</f>
        <v>X</v>
      </c>
      <c r="F59" s="91">
        <f>'2 břemeno'!Q59</f>
        <v>0</v>
      </c>
      <c r="G59" s="83" t="str">
        <f>'4 ABC'!P59</f>
        <v>X</v>
      </c>
      <c r="H59" s="92">
        <f>'4 ABC'!Q59</f>
        <v>0</v>
      </c>
      <c r="I59" s="93" t="str">
        <f t="shared" si="0"/>
        <v>X</v>
      </c>
      <c r="J59" s="96" t="str">
        <f t="shared" si="2"/>
        <v>X</v>
      </c>
    </row>
    <row r="60" spans="1:10" ht="12.75">
      <c r="A60" s="95">
        <v>57</v>
      </c>
      <c r="B60" s="90">
        <f>VLOOKUP(A60,'Seznam družstev'!$C$2:$D$183,2,FALSE)</f>
        <v>0</v>
      </c>
      <c r="C60" s="33" t="str">
        <f>'1 plavání v šatech'!P60</f>
        <v>X</v>
      </c>
      <c r="D60" s="91">
        <f>'1 plavání v šatech'!Q60</f>
        <v>0</v>
      </c>
      <c r="E60" s="33" t="str">
        <f>'2 břemeno'!P60</f>
        <v>X</v>
      </c>
      <c r="F60" s="91">
        <f>'2 břemeno'!Q60</f>
        <v>0</v>
      </c>
      <c r="G60" s="83" t="str">
        <f>'4 ABC'!P60</f>
        <v>X</v>
      </c>
      <c r="H60" s="92">
        <f>'4 ABC'!Q60</f>
        <v>0</v>
      </c>
      <c r="I60" s="93" t="str">
        <f t="shared" si="0"/>
        <v>X</v>
      </c>
      <c r="J60" s="96" t="str">
        <f t="shared" si="2"/>
        <v>X</v>
      </c>
    </row>
    <row r="61" spans="1:10" ht="12.75">
      <c r="A61" s="95">
        <v>58</v>
      </c>
      <c r="B61" s="90">
        <f>VLOOKUP(A61,'Seznam družstev'!$C$2:$D$183,2,FALSE)</f>
        <v>0</v>
      </c>
      <c r="C61" s="33" t="str">
        <f>'1 plavání v šatech'!P61</f>
        <v>X</v>
      </c>
      <c r="D61" s="91">
        <f>'1 plavání v šatech'!Q61</f>
        <v>0</v>
      </c>
      <c r="E61" s="33" t="str">
        <f>'2 břemeno'!P61</f>
        <v>X</v>
      </c>
      <c r="F61" s="91">
        <f>'2 břemeno'!Q61</f>
        <v>0</v>
      </c>
      <c r="G61" s="83" t="str">
        <f>'4 ABC'!P61</f>
        <v>X</v>
      </c>
      <c r="H61" s="92">
        <f>'4 ABC'!Q61</f>
        <v>0</v>
      </c>
      <c r="I61" s="93" t="str">
        <f t="shared" si="0"/>
        <v>X</v>
      </c>
      <c r="J61" s="96" t="str">
        <f t="shared" si="2"/>
        <v>X</v>
      </c>
    </row>
    <row r="62" spans="1:10" ht="12.75">
      <c r="A62" s="95">
        <v>59</v>
      </c>
      <c r="B62" s="90">
        <f>VLOOKUP(A62,'Seznam družstev'!$C$2:$D$183,2,FALSE)</f>
        <v>0</v>
      </c>
      <c r="C62" s="33" t="str">
        <f>'1 plavání v šatech'!P62</f>
        <v>X</v>
      </c>
      <c r="D62" s="91">
        <f>'1 plavání v šatech'!Q62</f>
        <v>0</v>
      </c>
      <c r="E62" s="33" t="str">
        <f>'2 břemeno'!P62</f>
        <v>X</v>
      </c>
      <c r="F62" s="91">
        <f>'2 břemeno'!Q62</f>
        <v>0</v>
      </c>
      <c r="G62" s="83" t="str">
        <f>'4 ABC'!P62</f>
        <v>X</v>
      </c>
      <c r="H62" s="92">
        <f>'4 ABC'!Q62</f>
        <v>0</v>
      </c>
      <c r="I62" s="93" t="str">
        <f t="shared" si="0"/>
        <v>X</v>
      </c>
      <c r="J62" s="96" t="str">
        <f t="shared" si="2"/>
        <v>X</v>
      </c>
    </row>
    <row r="63" spans="1:10" ht="12.75">
      <c r="A63" s="95">
        <v>60</v>
      </c>
      <c r="B63" s="90">
        <f>VLOOKUP(A63,'Seznam družstev'!$C$2:$D$183,2,FALSE)</f>
        <v>0</v>
      </c>
      <c r="C63" s="33" t="str">
        <f>'1 plavání v šatech'!P63</f>
        <v>X</v>
      </c>
      <c r="D63" s="91">
        <f>'1 plavání v šatech'!Q63</f>
        <v>0</v>
      </c>
      <c r="E63" s="33" t="str">
        <f>'2 břemeno'!P63</f>
        <v>X</v>
      </c>
      <c r="F63" s="91">
        <f>'2 břemeno'!Q63</f>
        <v>0</v>
      </c>
      <c r="G63" s="83" t="str">
        <f>'4 ABC'!P63</f>
        <v>X</v>
      </c>
      <c r="H63" s="92">
        <f>'4 ABC'!Q63</f>
        <v>0</v>
      </c>
      <c r="I63" s="93" t="str">
        <f t="shared" si="0"/>
        <v>X</v>
      </c>
      <c r="J63" s="96" t="str">
        <f t="shared" si="2"/>
        <v>X</v>
      </c>
    </row>
    <row r="64" spans="1:10" ht="12.75">
      <c r="A64" s="95">
        <v>61</v>
      </c>
      <c r="B64" s="90">
        <f>VLOOKUP(A64,'Seznam družstev'!$C$2:$D$183,2,FALSE)</f>
        <v>0</v>
      </c>
      <c r="C64" s="33" t="str">
        <f>'1 plavání v šatech'!P64</f>
        <v>X</v>
      </c>
      <c r="D64" s="91">
        <f>'1 plavání v šatech'!Q64</f>
        <v>0</v>
      </c>
      <c r="E64" s="33" t="str">
        <f>'2 břemeno'!P64</f>
        <v>X</v>
      </c>
      <c r="F64" s="91">
        <f>'2 břemeno'!Q64</f>
        <v>0</v>
      </c>
      <c r="G64" s="83" t="str">
        <f>'4 ABC'!P64</f>
        <v>X</v>
      </c>
      <c r="H64" s="92">
        <f>'4 ABC'!Q64</f>
        <v>0</v>
      </c>
      <c r="I64" s="93" t="str">
        <f t="shared" si="0"/>
        <v>X</v>
      </c>
      <c r="J64" s="96" t="str">
        <f t="shared" si="2"/>
        <v>X</v>
      </c>
    </row>
    <row r="65" spans="1:10" ht="12.75">
      <c r="A65" s="95">
        <v>62</v>
      </c>
      <c r="B65" s="90">
        <f>VLOOKUP(A65,'Seznam družstev'!$C$2:$D$183,2,FALSE)</f>
        <v>0</v>
      </c>
      <c r="C65" s="33" t="str">
        <f>'1 plavání v šatech'!P65</f>
        <v>X</v>
      </c>
      <c r="D65" s="91">
        <f>'1 plavání v šatech'!Q65</f>
        <v>0</v>
      </c>
      <c r="E65" s="33" t="str">
        <f>'2 břemeno'!P65</f>
        <v>X</v>
      </c>
      <c r="F65" s="91">
        <f>'2 břemeno'!Q65</f>
        <v>0</v>
      </c>
      <c r="G65" s="83" t="str">
        <f>'4 ABC'!P65</f>
        <v>X</v>
      </c>
      <c r="H65" s="92">
        <f>'4 ABC'!Q65</f>
        <v>0</v>
      </c>
      <c r="I65" s="93" t="str">
        <f t="shared" si="0"/>
        <v>X</v>
      </c>
      <c r="J65" s="96" t="str">
        <f t="shared" si="2"/>
        <v>X</v>
      </c>
    </row>
    <row r="66" spans="1:10" ht="12.75">
      <c r="A66" s="95">
        <v>63</v>
      </c>
      <c r="B66" s="90">
        <f>VLOOKUP(A66,'Seznam družstev'!$C$2:$D$183,2,FALSE)</f>
        <v>0</v>
      </c>
      <c r="C66" s="33" t="str">
        <f>'1 plavání v šatech'!P66</f>
        <v>X</v>
      </c>
      <c r="D66" s="91">
        <f>'1 plavání v šatech'!Q66</f>
        <v>0</v>
      </c>
      <c r="E66" s="33" t="str">
        <f>'2 břemeno'!P66</f>
        <v>X</v>
      </c>
      <c r="F66" s="91">
        <f>'2 břemeno'!Q66</f>
        <v>0</v>
      </c>
      <c r="G66" s="83" t="str">
        <f>'4 ABC'!P66</f>
        <v>X</v>
      </c>
      <c r="H66" s="92">
        <f>'4 ABC'!Q66</f>
        <v>0</v>
      </c>
      <c r="I66" s="93" t="str">
        <f t="shared" si="0"/>
        <v>X</v>
      </c>
      <c r="J66" s="96" t="str">
        <f t="shared" si="2"/>
        <v>X</v>
      </c>
    </row>
    <row r="67" spans="1:10" ht="12.75">
      <c r="A67" s="95">
        <v>64</v>
      </c>
      <c r="B67" s="90">
        <f>VLOOKUP(A67,'Seznam družstev'!$C$2:$D$183,2,FALSE)</f>
        <v>0</v>
      </c>
      <c r="C67" s="33" t="str">
        <f>'1 plavání v šatech'!P67</f>
        <v>X</v>
      </c>
      <c r="D67" s="91">
        <f>'1 plavání v šatech'!Q67</f>
        <v>0</v>
      </c>
      <c r="E67" s="33" t="str">
        <f>'2 břemeno'!P67</f>
        <v>X</v>
      </c>
      <c r="F67" s="91">
        <f>'2 břemeno'!Q67</f>
        <v>0</v>
      </c>
      <c r="G67" s="83" t="str">
        <f>'4 ABC'!P67</f>
        <v>X</v>
      </c>
      <c r="H67" s="92">
        <f>'4 ABC'!Q67</f>
        <v>0</v>
      </c>
      <c r="I67" s="93" t="str">
        <f t="shared" si="0"/>
        <v>X</v>
      </c>
      <c r="J67" s="96" t="str">
        <f t="shared" si="2"/>
        <v>X</v>
      </c>
    </row>
    <row r="68" spans="1:10" ht="12.75">
      <c r="A68" s="95">
        <v>65</v>
      </c>
      <c r="B68" s="90">
        <f>VLOOKUP(A68,'Seznam družstev'!$C$2:$D$183,2,FALSE)</f>
        <v>0</v>
      </c>
      <c r="C68" s="33" t="str">
        <f>'1 plavání v šatech'!P68</f>
        <v>X</v>
      </c>
      <c r="D68" s="91">
        <f>'1 plavání v šatech'!Q68</f>
        <v>0</v>
      </c>
      <c r="E68" s="33" t="str">
        <f>'2 břemeno'!P68</f>
        <v>X</v>
      </c>
      <c r="F68" s="91">
        <f>'2 břemeno'!Q68</f>
        <v>0</v>
      </c>
      <c r="G68" s="83" t="str">
        <f>'4 ABC'!P68</f>
        <v>X</v>
      </c>
      <c r="H68" s="92">
        <f>'4 ABC'!Q68</f>
        <v>0</v>
      </c>
      <c r="I68" s="93" t="str">
        <f t="shared" si="0"/>
        <v>X</v>
      </c>
      <c r="J68" s="96" t="str">
        <f t="shared" si="2"/>
        <v>X</v>
      </c>
    </row>
    <row r="69" spans="1:10" ht="12.75">
      <c r="A69" s="95">
        <v>66</v>
      </c>
      <c r="B69" s="90">
        <f>VLOOKUP(A69,'Seznam družstev'!$C$2:$D$183,2,FALSE)</f>
        <v>0</v>
      </c>
      <c r="C69" s="33" t="str">
        <f>'1 plavání v šatech'!P69</f>
        <v>X</v>
      </c>
      <c r="D69" s="91">
        <f>'1 plavání v šatech'!Q69</f>
        <v>0</v>
      </c>
      <c r="E69" s="33" t="str">
        <f>'2 břemeno'!P69</f>
        <v>X</v>
      </c>
      <c r="F69" s="91">
        <f>'2 břemeno'!Q69</f>
        <v>0</v>
      </c>
      <c r="G69" s="83" t="str">
        <f>'4 ABC'!P69</f>
        <v>X</v>
      </c>
      <c r="H69" s="92">
        <f>'4 ABC'!Q69</f>
        <v>0</v>
      </c>
      <c r="I69" s="93" t="str">
        <f aca="true" t="shared" si="3" ref="I69:I132">IF(C69="X","X",H69+F69+D69)</f>
        <v>X</v>
      </c>
      <c r="J69" s="96" t="str">
        <f t="shared" si="2"/>
        <v>X</v>
      </c>
    </row>
    <row r="70" spans="1:10" ht="12.75">
      <c r="A70" s="95">
        <v>67</v>
      </c>
      <c r="B70" s="90">
        <f>VLOOKUP(A70,'Seznam družstev'!$C$2:$D$183,2,FALSE)</f>
        <v>0</v>
      </c>
      <c r="C70" s="33" t="str">
        <f>'1 plavání v šatech'!P70</f>
        <v>X</v>
      </c>
      <c r="D70" s="91">
        <f>'1 plavání v šatech'!Q70</f>
        <v>0</v>
      </c>
      <c r="E70" s="33" t="str">
        <f>'2 břemeno'!P70</f>
        <v>X</v>
      </c>
      <c r="F70" s="91">
        <f>'2 břemeno'!Q70</f>
        <v>0</v>
      </c>
      <c r="G70" s="83" t="str">
        <f>'4 ABC'!P70</f>
        <v>X</v>
      </c>
      <c r="H70" s="92">
        <f>'4 ABC'!Q70</f>
        <v>0</v>
      </c>
      <c r="I70" s="93" t="str">
        <f t="shared" si="3"/>
        <v>X</v>
      </c>
      <c r="J70" s="96" t="str">
        <f t="shared" si="2"/>
        <v>X</v>
      </c>
    </row>
    <row r="71" spans="1:10" ht="12.75">
      <c r="A71" s="95">
        <v>68</v>
      </c>
      <c r="B71" s="90">
        <f>VLOOKUP(A71,'Seznam družstev'!$C$2:$D$183,2,FALSE)</f>
        <v>0</v>
      </c>
      <c r="C71" s="33" t="str">
        <f>'1 plavání v šatech'!P71</f>
        <v>X</v>
      </c>
      <c r="D71" s="91">
        <f>'1 plavání v šatech'!Q71</f>
        <v>0</v>
      </c>
      <c r="E71" s="33" t="str">
        <f>'2 břemeno'!P71</f>
        <v>X</v>
      </c>
      <c r="F71" s="91">
        <f>'2 břemeno'!Q71</f>
        <v>0</v>
      </c>
      <c r="G71" s="83" t="str">
        <f>'4 ABC'!P71</f>
        <v>X</v>
      </c>
      <c r="H71" s="92">
        <f>'4 ABC'!Q71</f>
        <v>0</v>
      </c>
      <c r="I71" s="93" t="str">
        <f t="shared" si="3"/>
        <v>X</v>
      </c>
      <c r="J71" s="96" t="str">
        <f t="shared" si="2"/>
        <v>X</v>
      </c>
    </row>
    <row r="72" spans="1:10" ht="12.75">
      <c r="A72" s="95">
        <v>69</v>
      </c>
      <c r="B72" s="90">
        <f>VLOOKUP(A72,'Seznam družstev'!$C$2:$D$183,2,FALSE)</f>
        <v>0</v>
      </c>
      <c r="C72" s="33" t="str">
        <f>'1 plavání v šatech'!P72</f>
        <v>X</v>
      </c>
      <c r="D72" s="91">
        <f>'1 plavání v šatech'!Q72</f>
        <v>0</v>
      </c>
      <c r="E72" s="33" t="str">
        <f>'2 břemeno'!P72</f>
        <v>X</v>
      </c>
      <c r="F72" s="91">
        <f>'2 břemeno'!Q72</f>
        <v>0</v>
      </c>
      <c r="G72" s="83" t="str">
        <f>'4 ABC'!P72</f>
        <v>X</v>
      </c>
      <c r="H72" s="92">
        <f>'4 ABC'!Q72</f>
        <v>0</v>
      </c>
      <c r="I72" s="93" t="str">
        <f t="shared" si="3"/>
        <v>X</v>
      </c>
      <c r="J72" s="96" t="str">
        <f t="shared" si="2"/>
        <v>X</v>
      </c>
    </row>
    <row r="73" spans="1:10" ht="12.75">
      <c r="A73" s="95">
        <v>70</v>
      </c>
      <c r="B73" s="90">
        <f>VLOOKUP(A73,'Seznam družstev'!$C$2:$D$183,2,FALSE)</f>
        <v>0</v>
      </c>
      <c r="C73" s="33" t="str">
        <f>'1 plavání v šatech'!P73</f>
        <v>X</v>
      </c>
      <c r="D73" s="91">
        <f>'1 plavání v šatech'!Q73</f>
        <v>0</v>
      </c>
      <c r="E73" s="33" t="str">
        <f>'2 břemeno'!P73</f>
        <v>X</v>
      </c>
      <c r="F73" s="91">
        <f>'2 břemeno'!Q73</f>
        <v>0</v>
      </c>
      <c r="G73" s="83" t="str">
        <f>'4 ABC'!P73</f>
        <v>X</v>
      </c>
      <c r="H73" s="92">
        <f>'4 ABC'!Q73</f>
        <v>0</v>
      </c>
      <c r="I73" s="93" t="str">
        <f t="shared" si="3"/>
        <v>X</v>
      </c>
      <c r="J73" s="96" t="str">
        <f t="shared" si="2"/>
        <v>X</v>
      </c>
    </row>
    <row r="74" spans="1:10" ht="12.75">
      <c r="A74" s="95">
        <v>71</v>
      </c>
      <c r="B74" s="90">
        <f>VLOOKUP(A74,'Seznam družstev'!$C$2:$D$183,2,FALSE)</f>
        <v>0</v>
      </c>
      <c r="C74" s="33" t="str">
        <f>'1 plavání v šatech'!P74</f>
        <v>X</v>
      </c>
      <c r="D74" s="91">
        <f>'1 plavání v šatech'!Q74</f>
        <v>0</v>
      </c>
      <c r="E74" s="33" t="str">
        <f>'2 břemeno'!P74</f>
        <v>X</v>
      </c>
      <c r="F74" s="91">
        <f>'2 břemeno'!Q74</f>
        <v>0</v>
      </c>
      <c r="G74" s="83" t="str">
        <f>'4 ABC'!P74</f>
        <v>X</v>
      </c>
      <c r="H74" s="92">
        <f>'4 ABC'!Q74</f>
        <v>0</v>
      </c>
      <c r="I74" s="93" t="str">
        <f t="shared" si="3"/>
        <v>X</v>
      </c>
      <c r="J74" s="96" t="str">
        <f t="shared" si="2"/>
        <v>X</v>
      </c>
    </row>
    <row r="75" spans="1:10" ht="12.75">
      <c r="A75" s="95">
        <v>72</v>
      </c>
      <c r="B75" s="90">
        <f>VLOOKUP(A75,'Seznam družstev'!$C$2:$D$183,2,FALSE)</f>
        <v>0</v>
      </c>
      <c r="C75" s="33" t="str">
        <f>'1 plavání v šatech'!P75</f>
        <v>X</v>
      </c>
      <c r="D75" s="91">
        <f>'1 plavání v šatech'!Q75</f>
        <v>0</v>
      </c>
      <c r="E75" s="33" t="str">
        <f>'2 břemeno'!P75</f>
        <v>X</v>
      </c>
      <c r="F75" s="91">
        <f>'2 břemeno'!Q75</f>
        <v>0</v>
      </c>
      <c r="G75" s="83" t="str">
        <f>'4 ABC'!P75</f>
        <v>X</v>
      </c>
      <c r="H75" s="92">
        <f>'4 ABC'!Q75</f>
        <v>0</v>
      </c>
      <c r="I75" s="93" t="str">
        <f t="shared" si="3"/>
        <v>X</v>
      </c>
      <c r="J75" s="96" t="str">
        <f t="shared" si="2"/>
        <v>X</v>
      </c>
    </row>
    <row r="76" spans="1:10" ht="12.75">
      <c r="A76" s="95">
        <v>73</v>
      </c>
      <c r="B76" s="90">
        <f>VLOOKUP(A76,'Seznam družstev'!$C$2:$D$183,2,FALSE)</f>
        <v>0</v>
      </c>
      <c r="C76" s="33" t="str">
        <f>'1 plavání v šatech'!P76</f>
        <v>X</v>
      </c>
      <c r="D76" s="91">
        <f>'1 plavání v šatech'!Q76</f>
        <v>0</v>
      </c>
      <c r="E76" s="33" t="str">
        <f>'2 břemeno'!P76</f>
        <v>X</v>
      </c>
      <c r="F76" s="91">
        <f>'2 břemeno'!Q76</f>
        <v>0</v>
      </c>
      <c r="G76" s="83" t="str">
        <f>'4 ABC'!P76</f>
        <v>X</v>
      </c>
      <c r="H76" s="92">
        <f>'4 ABC'!Q76</f>
        <v>0</v>
      </c>
      <c r="I76" s="93" t="str">
        <f t="shared" si="3"/>
        <v>X</v>
      </c>
      <c r="J76" s="96" t="str">
        <f t="shared" si="2"/>
        <v>X</v>
      </c>
    </row>
    <row r="77" spans="1:10" ht="12.75">
      <c r="A77" s="95">
        <v>74</v>
      </c>
      <c r="B77" s="90">
        <f>VLOOKUP(A77,'Seznam družstev'!$C$2:$D$183,2,FALSE)</f>
        <v>0</v>
      </c>
      <c r="C77" s="33" t="str">
        <f>'1 plavání v šatech'!P77</f>
        <v>X</v>
      </c>
      <c r="D77" s="91">
        <f>'1 plavání v šatech'!Q77</f>
        <v>0</v>
      </c>
      <c r="E77" s="33" t="str">
        <f>'2 břemeno'!P77</f>
        <v>X</v>
      </c>
      <c r="F77" s="91">
        <f>'2 břemeno'!Q77</f>
        <v>0</v>
      </c>
      <c r="G77" s="83" t="str">
        <f>'4 ABC'!P77</f>
        <v>X</v>
      </c>
      <c r="H77" s="92">
        <f>'4 ABC'!Q77</f>
        <v>0</v>
      </c>
      <c r="I77" s="93" t="str">
        <f t="shared" si="3"/>
        <v>X</v>
      </c>
      <c r="J77" s="96" t="str">
        <f t="shared" si="2"/>
        <v>X</v>
      </c>
    </row>
    <row r="78" spans="1:10" ht="12.75">
      <c r="A78" s="95">
        <v>75</v>
      </c>
      <c r="B78" s="90">
        <f>VLOOKUP(A78,'Seznam družstev'!$C$2:$D$183,2,FALSE)</f>
        <v>0</v>
      </c>
      <c r="C78" s="33" t="str">
        <f>'1 plavání v šatech'!P78</f>
        <v>X</v>
      </c>
      <c r="D78" s="91">
        <f>'1 plavání v šatech'!Q78</f>
        <v>0</v>
      </c>
      <c r="E78" s="33" t="str">
        <f>'2 břemeno'!P78</f>
        <v>X</v>
      </c>
      <c r="F78" s="91">
        <f>'2 břemeno'!Q78</f>
        <v>0</v>
      </c>
      <c r="G78" s="83" t="str">
        <f>'4 ABC'!P78</f>
        <v>X</v>
      </c>
      <c r="H78" s="92">
        <f>'4 ABC'!Q78</f>
        <v>0</v>
      </c>
      <c r="I78" s="93" t="str">
        <f t="shared" si="3"/>
        <v>X</v>
      </c>
      <c r="J78" s="96" t="str">
        <f t="shared" si="2"/>
        <v>X</v>
      </c>
    </row>
    <row r="79" spans="1:10" ht="12.75">
      <c r="A79" s="95">
        <v>76</v>
      </c>
      <c r="B79" s="90">
        <f>VLOOKUP(A79,'Seznam družstev'!$C$2:$D$183,2,FALSE)</f>
        <v>0</v>
      </c>
      <c r="C79" s="33" t="str">
        <f>'1 plavání v šatech'!P79</f>
        <v>X</v>
      </c>
      <c r="D79" s="91">
        <f>'1 plavání v šatech'!Q79</f>
        <v>0</v>
      </c>
      <c r="E79" s="33" t="str">
        <f>'2 břemeno'!P79</f>
        <v>X</v>
      </c>
      <c r="F79" s="91">
        <f>'2 břemeno'!Q79</f>
        <v>0</v>
      </c>
      <c r="G79" s="83" t="str">
        <f>'4 ABC'!P79</f>
        <v>X</v>
      </c>
      <c r="H79" s="92">
        <f>'4 ABC'!Q79</f>
        <v>0</v>
      </c>
      <c r="I79" s="93" t="str">
        <f t="shared" si="3"/>
        <v>X</v>
      </c>
      <c r="J79" s="96" t="str">
        <f t="shared" si="2"/>
        <v>X</v>
      </c>
    </row>
    <row r="80" spans="1:10" ht="12.75">
      <c r="A80" s="95">
        <v>77</v>
      </c>
      <c r="B80" s="90">
        <f>VLOOKUP(A80,'Seznam družstev'!$C$2:$D$183,2,FALSE)</f>
        <v>0</v>
      </c>
      <c r="C80" s="33" t="str">
        <f>'1 plavání v šatech'!P80</f>
        <v>X</v>
      </c>
      <c r="D80" s="91">
        <f>'1 plavání v šatech'!Q80</f>
        <v>0</v>
      </c>
      <c r="E80" s="33" t="str">
        <f>'2 břemeno'!P80</f>
        <v>X</v>
      </c>
      <c r="F80" s="91">
        <f>'2 břemeno'!Q80</f>
        <v>0</v>
      </c>
      <c r="G80" s="83" t="str">
        <f>'4 ABC'!P80</f>
        <v>X</v>
      </c>
      <c r="H80" s="92">
        <f>'4 ABC'!Q80</f>
        <v>0</v>
      </c>
      <c r="I80" s="93" t="str">
        <f t="shared" si="3"/>
        <v>X</v>
      </c>
      <c r="J80" s="96" t="str">
        <f t="shared" si="2"/>
        <v>X</v>
      </c>
    </row>
    <row r="81" spans="1:10" ht="12.75">
      <c r="A81" s="95">
        <v>78</v>
      </c>
      <c r="B81" s="90">
        <f>VLOOKUP(A81,'Seznam družstev'!$C$2:$D$183,2,FALSE)</f>
        <v>0</v>
      </c>
      <c r="C81" s="33" t="str">
        <f>'1 plavání v šatech'!P81</f>
        <v>X</v>
      </c>
      <c r="D81" s="91">
        <f>'1 plavání v šatech'!Q81</f>
        <v>0</v>
      </c>
      <c r="E81" s="33" t="str">
        <f>'2 břemeno'!P81</f>
        <v>X</v>
      </c>
      <c r="F81" s="91">
        <f>'2 břemeno'!Q81</f>
        <v>0</v>
      </c>
      <c r="G81" s="83" t="str">
        <f>'4 ABC'!P81</f>
        <v>X</v>
      </c>
      <c r="H81" s="92">
        <f>'4 ABC'!Q81</f>
        <v>0</v>
      </c>
      <c r="I81" s="93" t="str">
        <f t="shared" si="3"/>
        <v>X</v>
      </c>
      <c r="J81" s="96" t="str">
        <f t="shared" si="2"/>
        <v>X</v>
      </c>
    </row>
    <row r="82" spans="1:10" ht="12.75">
      <c r="A82" s="95">
        <v>79</v>
      </c>
      <c r="B82" s="90">
        <f>VLOOKUP(A82,'Seznam družstev'!$C$2:$D$183,2,FALSE)</f>
        <v>0</v>
      </c>
      <c r="C82" s="33" t="str">
        <f>'1 plavání v šatech'!P82</f>
        <v>X</v>
      </c>
      <c r="D82" s="91">
        <f>'1 plavání v šatech'!Q82</f>
        <v>0</v>
      </c>
      <c r="E82" s="33" t="str">
        <f>'2 břemeno'!P82</f>
        <v>X</v>
      </c>
      <c r="F82" s="91">
        <f>'2 břemeno'!Q82</f>
        <v>0</v>
      </c>
      <c r="G82" s="83" t="str">
        <f>'4 ABC'!P82</f>
        <v>X</v>
      </c>
      <c r="H82" s="92">
        <f>'4 ABC'!Q82</f>
        <v>0</v>
      </c>
      <c r="I82" s="93" t="str">
        <f t="shared" si="3"/>
        <v>X</v>
      </c>
      <c r="J82" s="96" t="str">
        <f t="shared" si="2"/>
        <v>X</v>
      </c>
    </row>
    <row r="83" spans="1:10" ht="12.75">
      <c r="A83" s="95">
        <v>80</v>
      </c>
      <c r="B83" s="90">
        <f>VLOOKUP(A83,'Seznam družstev'!$C$2:$D$183,2,FALSE)</f>
        <v>0</v>
      </c>
      <c r="C83" s="33" t="str">
        <f>'1 plavání v šatech'!P83</f>
        <v>X</v>
      </c>
      <c r="D83" s="91">
        <f>'1 plavání v šatech'!Q83</f>
        <v>0</v>
      </c>
      <c r="E83" s="33" t="str">
        <f>'2 břemeno'!P83</f>
        <v>X</v>
      </c>
      <c r="F83" s="91">
        <f>'2 břemeno'!Q83</f>
        <v>0</v>
      </c>
      <c r="G83" s="83" t="str">
        <f>'4 ABC'!P83</f>
        <v>X</v>
      </c>
      <c r="H83" s="92">
        <f>'4 ABC'!Q83</f>
        <v>0</v>
      </c>
      <c r="I83" s="93" t="str">
        <f t="shared" si="3"/>
        <v>X</v>
      </c>
      <c r="J83" s="96" t="str">
        <f t="shared" si="2"/>
        <v>X</v>
      </c>
    </row>
    <row r="84" spans="1:10" ht="12.75">
      <c r="A84" s="95">
        <v>81</v>
      </c>
      <c r="B84" s="90">
        <f>VLOOKUP(A84,'Seznam družstev'!$C$2:$D$183,2,FALSE)</f>
        <v>0</v>
      </c>
      <c r="C84" s="33" t="str">
        <f>'1 plavání v šatech'!P84</f>
        <v>X</v>
      </c>
      <c r="D84" s="91">
        <f>'1 plavání v šatech'!Q84</f>
        <v>0</v>
      </c>
      <c r="E84" s="33" t="str">
        <f>'2 břemeno'!P84</f>
        <v>X</v>
      </c>
      <c r="F84" s="91">
        <f>'2 břemeno'!Q84</f>
        <v>0</v>
      </c>
      <c r="G84" s="83" t="str">
        <f>'4 ABC'!P84</f>
        <v>X</v>
      </c>
      <c r="H84" s="92">
        <f>'4 ABC'!Q84</f>
        <v>0</v>
      </c>
      <c r="I84" s="93" t="str">
        <f t="shared" si="3"/>
        <v>X</v>
      </c>
      <c r="J84" s="96" t="str">
        <f t="shared" si="2"/>
        <v>X</v>
      </c>
    </row>
    <row r="85" spans="1:10" ht="12.75">
      <c r="A85" s="95">
        <v>82</v>
      </c>
      <c r="B85" s="90">
        <f>VLOOKUP(A85,'Seznam družstev'!$C$2:$D$183,2,FALSE)</f>
        <v>0</v>
      </c>
      <c r="C85" s="33" t="str">
        <f>'1 plavání v šatech'!P85</f>
        <v>X</v>
      </c>
      <c r="D85" s="91">
        <f>'1 plavání v šatech'!Q85</f>
        <v>0</v>
      </c>
      <c r="E85" s="33" t="str">
        <f>'2 břemeno'!P85</f>
        <v>X</v>
      </c>
      <c r="F85" s="91">
        <f>'2 břemeno'!Q85</f>
        <v>0</v>
      </c>
      <c r="G85" s="83" t="str">
        <f>'4 ABC'!P85</f>
        <v>X</v>
      </c>
      <c r="H85" s="92">
        <f>'4 ABC'!Q85</f>
        <v>0</v>
      </c>
      <c r="I85" s="93" t="str">
        <f t="shared" si="3"/>
        <v>X</v>
      </c>
      <c r="J85" s="96" t="str">
        <f t="shared" si="2"/>
        <v>X</v>
      </c>
    </row>
    <row r="86" spans="1:10" ht="12.75">
      <c r="A86" s="95">
        <v>83</v>
      </c>
      <c r="B86" s="90">
        <f>VLOOKUP(A86,'Seznam družstev'!$C$2:$D$183,2,FALSE)</f>
        <v>0</v>
      </c>
      <c r="C86" s="33" t="str">
        <f>'1 plavání v šatech'!P86</f>
        <v>X</v>
      </c>
      <c r="D86" s="91">
        <f>'1 plavání v šatech'!Q86</f>
        <v>0</v>
      </c>
      <c r="E86" s="33" t="str">
        <f>'2 břemeno'!P86</f>
        <v>X</v>
      </c>
      <c r="F86" s="91">
        <f>'2 břemeno'!Q86</f>
        <v>0</v>
      </c>
      <c r="G86" s="83" t="str">
        <f>'4 ABC'!P86</f>
        <v>X</v>
      </c>
      <c r="H86" s="92">
        <f>'4 ABC'!Q86</f>
        <v>0</v>
      </c>
      <c r="I86" s="93" t="str">
        <f t="shared" si="3"/>
        <v>X</v>
      </c>
      <c r="J86" s="96" t="str">
        <f t="shared" si="2"/>
        <v>X</v>
      </c>
    </row>
    <row r="87" spans="1:10" ht="12.75">
      <c r="A87" s="95">
        <v>84</v>
      </c>
      <c r="B87" s="90">
        <f>VLOOKUP(A87,'Seznam družstev'!$C$2:$D$183,2,FALSE)</f>
        <v>0</v>
      </c>
      <c r="C87" s="33" t="str">
        <f>'1 plavání v šatech'!P87</f>
        <v>X</v>
      </c>
      <c r="D87" s="91">
        <f>'1 plavání v šatech'!Q87</f>
        <v>0</v>
      </c>
      <c r="E87" s="33" t="str">
        <f>'2 břemeno'!P87</f>
        <v>X</v>
      </c>
      <c r="F87" s="91">
        <f>'2 břemeno'!Q87</f>
        <v>0</v>
      </c>
      <c r="G87" s="83" t="str">
        <f>'4 ABC'!P87</f>
        <v>X</v>
      </c>
      <c r="H87" s="92">
        <f>'4 ABC'!Q87</f>
        <v>0</v>
      </c>
      <c r="I87" s="93" t="str">
        <f t="shared" si="3"/>
        <v>X</v>
      </c>
      <c r="J87" s="96" t="str">
        <f t="shared" si="2"/>
        <v>X</v>
      </c>
    </row>
    <row r="88" spans="1:10" ht="12.75">
      <c r="A88" s="95">
        <v>85</v>
      </c>
      <c r="B88" s="90">
        <f>VLOOKUP(A88,'Seznam družstev'!$C$2:$D$183,2,FALSE)</f>
        <v>0</v>
      </c>
      <c r="C88" s="33" t="str">
        <f>'1 plavání v šatech'!P88</f>
        <v>X</v>
      </c>
      <c r="D88" s="91">
        <f>'1 plavání v šatech'!Q88</f>
        <v>0</v>
      </c>
      <c r="E88" s="33" t="str">
        <f>'2 břemeno'!P88</f>
        <v>X</v>
      </c>
      <c r="F88" s="91">
        <f>'2 břemeno'!Q88</f>
        <v>0</v>
      </c>
      <c r="G88" s="83" t="str">
        <f>'4 ABC'!P88</f>
        <v>X</v>
      </c>
      <c r="H88" s="92">
        <f>'4 ABC'!Q88</f>
        <v>0</v>
      </c>
      <c r="I88" s="93" t="str">
        <f t="shared" si="3"/>
        <v>X</v>
      </c>
      <c r="J88" s="96" t="str">
        <f t="shared" si="2"/>
        <v>X</v>
      </c>
    </row>
    <row r="89" spans="1:10" ht="12.75">
      <c r="A89" s="95">
        <v>86</v>
      </c>
      <c r="B89" s="90">
        <f>VLOOKUP(A89,'Seznam družstev'!$C$2:$D$183,2,FALSE)</f>
        <v>0</v>
      </c>
      <c r="C89" s="33" t="str">
        <f>'1 plavání v šatech'!P89</f>
        <v>X</v>
      </c>
      <c r="D89" s="91">
        <f>'1 plavání v šatech'!Q89</f>
        <v>0</v>
      </c>
      <c r="E89" s="33" t="str">
        <f>'2 břemeno'!P89</f>
        <v>X</v>
      </c>
      <c r="F89" s="91">
        <f>'2 břemeno'!Q89</f>
        <v>0</v>
      </c>
      <c r="G89" s="83" t="str">
        <f>'4 ABC'!P89</f>
        <v>X</v>
      </c>
      <c r="H89" s="92">
        <f>'4 ABC'!Q89</f>
        <v>0</v>
      </c>
      <c r="I89" s="93" t="str">
        <f t="shared" si="3"/>
        <v>X</v>
      </c>
      <c r="J89" s="96" t="str">
        <f t="shared" si="2"/>
        <v>X</v>
      </c>
    </row>
    <row r="90" spans="1:10" ht="12.75">
      <c r="A90" s="95">
        <v>87</v>
      </c>
      <c r="B90" s="90">
        <f>VLOOKUP(A90,'Seznam družstev'!$C$2:$D$183,2,FALSE)</f>
        <v>0</v>
      </c>
      <c r="C90" s="33" t="str">
        <f>'1 plavání v šatech'!P90</f>
        <v>X</v>
      </c>
      <c r="D90" s="91">
        <f>'1 plavání v šatech'!Q90</f>
        <v>0</v>
      </c>
      <c r="E90" s="33" t="str">
        <f>'2 břemeno'!P90</f>
        <v>X</v>
      </c>
      <c r="F90" s="91">
        <f>'2 břemeno'!Q90</f>
        <v>0</v>
      </c>
      <c r="G90" s="83" t="str">
        <f>'4 ABC'!P90</f>
        <v>X</v>
      </c>
      <c r="H90" s="92">
        <f>'4 ABC'!Q90</f>
        <v>0</v>
      </c>
      <c r="I90" s="93" t="str">
        <f t="shared" si="3"/>
        <v>X</v>
      </c>
      <c r="J90" s="96" t="str">
        <f t="shared" si="2"/>
        <v>X</v>
      </c>
    </row>
    <row r="91" spans="1:10" ht="12.75">
      <c r="A91" s="95">
        <v>88</v>
      </c>
      <c r="B91" s="90">
        <f>VLOOKUP(A91,'Seznam družstev'!$C$2:$D$183,2,FALSE)</f>
        <v>0</v>
      </c>
      <c r="C91" s="33" t="str">
        <f>'1 plavání v šatech'!P91</f>
        <v>X</v>
      </c>
      <c r="D91" s="91">
        <f>'1 plavání v šatech'!Q91</f>
        <v>0</v>
      </c>
      <c r="E91" s="33" t="str">
        <f>'2 břemeno'!P91</f>
        <v>X</v>
      </c>
      <c r="F91" s="91">
        <f>'2 břemeno'!Q91</f>
        <v>0</v>
      </c>
      <c r="G91" s="83" t="str">
        <f>'4 ABC'!P91</f>
        <v>X</v>
      </c>
      <c r="H91" s="92">
        <f>'4 ABC'!Q91</f>
        <v>0</v>
      </c>
      <c r="I91" s="93" t="str">
        <f t="shared" si="3"/>
        <v>X</v>
      </c>
      <c r="J91" s="96" t="str">
        <f t="shared" si="2"/>
        <v>X</v>
      </c>
    </row>
    <row r="92" spans="1:10" ht="12.75">
      <c r="A92" s="95">
        <v>89</v>
      </c>
      <c r="B92" s="90">
        <f>VLOOKUP(A92,'Seznam družstev'!$C$2:$D$183,2,FALSE)</f>
        <v>0</v>
      </c>
      <c r="C92" s="33" t="str">
        <f>'1 plavání v šatech'!P92</f>
        <v>X</v>
      </c>
      <c r="D92" s="91">
        <f>'1 plavání v šatech'!Q92</f>
        <v>0</v>
      </c>
      <c r="E92" s="33" t="str">
        <f>'2 břemeno'!P92</f>
        <v>X</v>
      </c>
      <c r="F92" s="91">
        <f>'2 břemeno'!Q92</f>
        <v>0</v>
      </c>
      <c r="G92" s="83" t="str">
        <f>'4 ABC'!P92</f>
        <v>X</v>
      </c>
      <c r="H92" s="92">
        <f>'4 ABC'!Q92</f>
        <v>0</v>
      </c>
      <c r="I92" s="93" t="str">
        <f t="shared" si="3"/>
        <v>X</v>
      </c>
      <c r="J92" s="96" t="str">
        <f t="shared" si="2"/>
        <v>X</v>
      </c>
    </row>
    <row r="93" spans="1:10" ht="12.75">
      <c r="A93" s="95">
        <v>90</v>
      </c>
      <c r="B93" s="90">
        <f>VLOOKUP(A93,'Seznam družstev'!$C$2:$D$183,2,FALSE)</f>
        <v>0</v>
      </c>
      <c r="C93" s="33" t="str">
        <f>'1 plavání v šatech'!P93</f>
        <v>X</v>
      </c>
      <c r="D93" s="91">
        <f>'1 plavání v šatech'!Q93</f>
        <v>0</v>
      </c>
      <c r="E93" s="33" t="str">
        <f>'2 břemeno'!P93</f>
        <v>X</v>
      </c>
      <c r="F93" s="91">
        <f>'2 břemeno'!Q93</f>
        <v>0</v>
      </c>
      <c r="G93" s="83" t="str">
        <f>'4 ABC'!P93</f>
        <v>X</v>
      </c>
      <c r="H93" s="92">
        <f>'4 ABC'!Q93</f>
        <v>0</v>
      </c>
      <c r="I93" s="93" t="str">
        <f t="shared" si="3"/>
        <v>X</v>
      </c>
      <c r="J93" s="96" t="str">
        <f t="shared" si="2"/>
        <v>X</v>
      </c>
    </row>
    <row r="94" spans="1:10" ht="12.75">
      <c r="A94" s="95">
        <v>91</v>
      </c>
      <c r="B94" s="90">
        <f>VLOOKUP(A94,'Seznam družstev'!$C$2:$D$183,2,FALSE)</f>
        <v>0</v>
      </c>
      <c r="C94" s="33" t="str">
        <f>'1 plavání v šatech'!P94</f>
        <v>X</v>
      </c>
      <c r="D94" s="91">
        <f>'1 plavání v šatech'!Q94</f>
        <v>0</v>
      </c>
      <c r="E94" s="33" t="str">
        <f>'2 břemeno'!P94</f>
        <v>X</v>
      </c>
      <c r="F94" s="91">
        <f>'2 břemeno'!Q94</f>
        <v>0</v>
      </c>
      <c r="G94" s="83" t="str">
        <f>'4 ABC'!P94</f>
        <v>X</v>
      </c>
      <c r="H94" s="92">
        <f>'4 ABC'!Q94</f>
        <v>0</v>
      </c>
      <c r="I94" s="93" t="str">
        <f t="shared" si="3"/>
        <v>X</v>
      </c>
      <c r="J94" s="96" t="str">
        <f t="shared" si="2"/>
        <v>X</v>
      </c>
    </row>
    <row r="95" spans="1:10" ht="12.75">
      <c r="A95" s="95">
        <v>92</v>
      </c>
      <c r="B95" s="90">
        <f>VLOOKUP(A95,'Seznam družstev'!$C$2:$D$183,2,FALSE)</f>
        <v>0</v>
      </c>
      <c r="C95" s="33" t="str">
        <f>'1 plavání v šatech'!P95</f>
        <v>X</v>
      </c>
      <c r="D95" s="91">
        <f>'1 plavání v šatech'!Q95</f>
        <v>0</v>
      </c>
      <c r="E95" s="33" t="str">
        <f>'2 břemeno'!P95</f>
        <v>X</v>
      </c>
      <c r="F95" s="91">
        <f>'2 břemeno'!Q95</f>
        <v>0</v>
      </c>
      <c r="G95" s="83" t="str">
        <f>'4 ABC'!P95</f>
        <v>X</v>
      </c>
      <c r="H95" s="92">
        <f>'4 ABC'!Q95</f>
        <v>0</v>
      </c>
      <c r="I95" s="93" t="str">
        <f t="shared" si="3"/>
        <v>X</v>
      </c>
      <c r="J95" s="96" t="str">
        <f t="shared" si="2"/>
        <v>X</v>
      </c>
    </row>
    <row r="96" spans="1:10" ht="12.75">
      <c r="A96" s="95">
        <v>93</v>
      </c>
      <c r="B96" s="90">
        <f>VLOOKUP(A96,'Seznam družstev'!$C$2:$D$183,2,FALSE)</f>
        <v>0</v>
      </c>
      <c r="C96" s="33" t="str">
        <f>'1 plavání v šatech'!P96</f>
        <v>X</v>
      </c>
      <c r="D96" s="91">
        <f>'1 plavání v šatech'!Q96</f>
        <v>0</v>
      </c>
      <c r="E96" s="33" t="str">
        <f>'2 břemeno'!P96</f>
        <v>X</v>
      </c>
      <c r="F96" s="91">
        <f>'2 břemeno'!Q96</f>
        <v>0</v>
      </c>
      <c r="G96" s="83" t="str">
        <f>'4 ABC'!P96</f>
        <v>X</v>
      </c>
      <c r="H96" s="92">
        <f>'4 ABC'!Q96</f>
        <v>0</v>
      </c>
      <c r="I96" s="93" t="str">
        <f t="shared" si="3"/>
        <v>X</v>
      </c>
      <c r="J96" s="96" t="str">
        <f t="shared" si="2"/>
        <v>X</v>
      </c>
    </row>
    <row r="97" spans="1:10" ht="12.75">
      <c r="A97" s="95">
        <v>94</v>
      </c>
      <c r="B97" s="90">
        <f>VLOOKUP(A97,'Seznam družstev'!$C$2:$D$183,2,FALSE)</f>
        <v>0</v>
      </c>
      <c r="C97" s="33" t="str">
        <f>'1 plavání v šatech'!P97</f>
        <v>X</v>
      </c>
      <c r="D97" s="91">
        <f>'1 plavání v šatech'!Q97</f>
        <v>0</v>
      </c>
      <c r="E97" s="33" t="str">
        <f>'2 břemeno'!P97</f>
        <v>X</v>
      </c>
      <c r="F97" s="91">
        <f>'2 břemeno'!Q97</f>
        <v>0</v>
      </c>
      <c r="G97" s="83" t="str">
        <f>'4 ABC'!P97</f>
        <v>X</v>
      </c>
      <c r="H97" s="92">
        <f>'4 ABC'!Q97</f>
        <v>0</v>
      </c>
      <c r="I97" s="93" t="str">
        <f t="shared" si="3"/>
        <v>X</v>
      </c>
      <c r="J97" s="96" t="str">
        <f t="shared" si="2"/>
        <v>X</v>
      </c>
    </row>
    <row r="98" spans="1:10" ht="12.75">
      <c r="A98" s="95">
        <v>95</v>
      </c>
      <c r="B98" s="90">
        <f>VLOOKUP(A98,'Seznam družstev'!$C$2:$D$183,2,FALSE)</f>
        <v>0</v>
      </c>
      <c r="C98" s="33" t="str">
        <f>'1 plavání v šatech'!P98</f>
        <v>X</v>
      </c>
      <c r="D98" s="91">
        <f>'1 plavání v šatech'!Q98</f>
        <v>0</v>
      </c>
      <c r="E98" s="33" t="str">
        <f>'2 břemeno'!P98</f>
        <v>X</v>
      </c>
      <c r="F98" s="91">
        <f>'2 břemeno'!Q98</f>
        <v>0</v>
      </c>
      <c r="G98" s="83" t="str">
        <f>'4 ABC'!P98</f>
        <v>X</v>
      </c>
      <c r="H98" s="92">
        <f>'4 ABC'!Q98</f>
        <v>0</v>
      </c>
      <c r="I98" s="93" t="str">
        <f t="shared" si="3"/>
        <v>X</v>
      </c>
      <c r="J98" s="96" t="str">
        <f t="shared" si="2"/>
        <v>X</v>
      </c>
    </row>
    <row r="99" spans="1:10" ht="12.75">
      <c r="A99" s="95">
        <v>96</v>
      </c>
      <c r="B99" s="90">
        <f>VLOOKUP(A99,'Seznam družstev'!$C$2:$D$183,2,FALSE)</f>
        <v>0</v>
      </c>
      <c r="C99" s="33" t="str">
        <f>'1 plavání v šatech'!P99</f>
        <v>X</v>
      </c>
      <c r="D99" s="91">
        <f>'1 plavání v šatech'!Q99</f>
        <v>0</v>
      </c>
      <c r="E99" s="33" t="str">
        <f>'2 břemeno'!P99</f>
        <v>X</v>
      </c>
      <c r="F99" s="91">
        <f>'2 břemeno'!Q99</f>
        <v>0</v>
      </c>
      <c r="G99" s="83" t="str">
        <f>'4 ABC'!P99</f>
        <v>X</v>
      </c>
      <c r="H99" s="92">
        <f>'4 ABC'!Q99</f>
        <v>0</v>
      </c>
      <c r="I99" s="93" t="str">
        <f t="shared" si="3"/>
        <v>X</v>
      </c>
      <c r="J99" s="96" t="str">
        <f t="shared" si="2"/>
        <v>X</v>
      </c>
    </row>
    <row r="100" spans="1:10" ht="12.75">
      <c r="A100" s="95">
        <v>97</v>
      </c>
      <c r="B100" s="90">
        <f>VLOOKUP(A100,'Seznam družstev'!$C$2:$D$183,2,FALSE)</f>
        <v>0</v>
      </c>
      <c r="C100" s="33" t="str">
        <f>'1 plavání v šatech'!P100</f>
        <v>X</v>
      </c>
      <c r="D100" s="91">
        <f>'1 plavání v šatech'!Q100</f>
        <v>0</v>
      </c>
      <c r="E100" s="33" t="str">
        <f>'2 břemeno'!P100</f>
        <v>X</v>
      </c>
      <c r="F100" s="91">
        <f>'2 břemeno'!Q100</f>
        <v>0</v>
      </c>
      <c r="G100" s="83" t="str">
        <f>'4 ABC'!P100</f>
        <v>X</v>
      </c>
      <c r="H100" s="92">
        <f>'4 ABC'!Q100</f>
        <v>0</v>
      </c>
      <c r="I100" s="93" t="str">
        <f t="shared" si="3"/>
        <v>X</v>
      </c>
      <c r="J100" s="96" t="str">
        <f aca="true" t="shared" si="4" ref="J100:J163">IF(I100="X","X",RANK(I100,$I$4:$I$63,1))</f>
        <v>X</v>
      </c>
    </row>
    <row r="101" spans="1:10" ht="12.75">
      <c r="A101" s="95">
        <v>98</v>
      </c>
      <c r="B101" s="90">
        <f>VLOOKUP(A101,'Seznam družstev'!$C$2:$D$183,2,FALSE)</f>
        <v>0</v>
      </c>
      <c r="C101" s="33" t="str">
        <f>'1 plavání v šatech'!P101</f>
        <v>X</v>
      </c>
      <c r="D101" s="91">
        <f>'1 plavání v šatech'!Q101</f>
        <v>0</v>
      </c>
      <c r="E101" s="33" t="str">
        <f>'2 břemeno'!P101</f>
        <v>X</v>
      </c>
      <c r="F101" s="91">
        <f>'2 břemeno'!Q101</f>
        <v>0</v>
      </c>
      <c r="G101" s="83" t="str">
        <f>'4 ABC'!P101</f>
        <v>X</v>
      </c>
      <c r="H101" s="92">
        <f>'4 ABC'!Q101</f>
        <v>0</v>
      </c>
      <c r="I101" s="93" t="str">
        <f t="shared" si="3"/>
        <v>X</v>
      </c>
      <c r="J101" s="96" t="str">
        <f t="shared" si="4"/>
        <v>X</v>
      </c>
    </row>
    <row r="102" spans="1:10" ht="12.75">
      <c r="A102" s="95">
        <v>99</v>
      </c>
      <c r="B102" s="90">
        <f>VLOOKUP(A102,'Seznam družstev'!$C$2:$D$183,2,FALSE)</f>
        <v>0</v>
      </c>
      <c r="C102" s="33" t="str">
        <f>'1 plavání v šatech'!P102</f>
        <v>X</v>
      </c>
      <c r="D102" s="91">
        <f>'1 plavání v šatech'!Q102</f>
        <v>0</v>
      </c>
      <c r="E102" s="33" t="str">
        <f>'2 břemeno'!P102</f>
        <v>X</v>
      </c>
      <c r="F102" s="91">
        <f>'2 břemeno'!Q102</f>
        <v>0</v>
      </c>
      <c r="G102" s="83" t="str">
        <f>'4 ABC'!P102</f>
        <v>X</v>
      </c>
      <c r="H102" s="92">
        <f>'4 ABC'!Q102</f>
        <v>0</v>
      </c>
      <c r="I102" s="93" t="str">
        <f t="shared" si="3"/>
        <v>X</v>
      </c>
      <c r="J102" s="96" t="str">
        <f t="shared" si="4"/>
        <v>X</v>
      </c>
    </row>
    <row r="103" spans="1:10" ht="12.75">
      <c r="A103" s="95">
        <v>100</v>
      </c>
      <c r="B103" s="90">
        <f>VLOOKUP(A103,'Seznam družstev'!$C$2:$D$183,2,FALSE)</f>
        <v>0</v>
      </c>
      <c r="C103" s="33" t="str">
        <f>'1 plavání v šatech'!P103</f>
        <v>X</v>
      </c>
      <c r="D103" s="91">
        <f>'1 plavání v šatech'!Q103</f>
        <v>0</v>
      </c>
      <c r="E103" s="33" t="str">
        <f>'2 břemeno'!P103</f>
        <v>X</v>
      </c>
      <c r="F103" s="91">
        <f>'2 břemeno'!Q103</f>
        <v>0</v>
      </c>
      <c r="G103" s="83" t="str">
        <f>'4 ABC'!P103</f>
        <v>X</v>
      </c>
      <c r="H103" s="92">
        <f>'4 ABC'!Q103</f>
        <v>0</v>
      </c>
      <c r="I103" s="93" t="str">
        <f t="shared" si="3"/>
        <v>X</v>
      </c>
      <c r="J103" s="96" t="str">
        <f t="shared" si="4"/>
        <v>X</v>
      </c>
    </row>
    <row r="104" spans="1:10" ht="12.75">
      <c r="A104" s="95">
        <v>101</v>
      </c>
      <c r="B104" s="90">
        <f>VLOOKUP(A104,'Seznam družstev'!$C$2:$D$183,2,FALSE)</f>
        <v>0</v>
      </c>
      <c r="C104" s="33" t="str">
        <f>'1 plavání v šatech'!P104</f>
        <v>X</v>
      </c>
      <c r="D104" s="91">
        <f>'1 plavání v šatech'!Q104</f>
        <v>0</v>
      </c>
      <c r="E104" s="33" t="str">
        <f>'2 břemeno'!P104</f>
        <v>X</v>
      </c>
      <c r="F104" s="91">
        <f>'2 břemeno'!Q104</f>
        <v>0</v>
      </c>
      <c r="G104" s="83" t="str">
        <f>'4 ABC'!P104</f>
        <v>X</v>
      </c>
      <c r="H104" s="92">
        <f>'4 ABC'!Q104</f>
        <v>0</v>
      </c>
      <c r="I104" s="93" t="str">
        <f t="shared" si="3"/>
        <v>X</v>
      </c>
      <c r="J104" s="96" t="str">
        <f t="shared" si="4"/>
        <v>X</v>
      </c>
    </row>
    <row r="105" spans="1:10" ht="12.75">
      <c r="A105" s="95">
        <v>102</v>
      </c>
      <c r="B105" s="90">
        <f>VLOOKUP(A105,'Seznam družstev'!$C$2:$D$183,2,FALSE)</f>
        <v>0</v>
      </c>
      <c r="C105" s="33" t="str">
        <f>'1 plavání v šatech'!P105</f>
        <v>X</v>
      </c>
      <c r="D105" s="91">
        <f>'1 plavání v šatech'!Q105</f>
        <v>0</v>
      </c>
      <c r="E105" s="33" t="str">
        <f>'2 břemeno'!P105</f>
        <v>X</v>
      </c>
      <c r="F105" s="91">
        <f>'2 břemeno'!Q105</f>
        <v>0</v>
      </c>
      <c r="G105" s="83" t="str">
        <f>'4 ABC'!P105</f>
        <v>X</v>
      </c>
      <c r="H105" s="92">
        <f>'4 ABC'!Q105</f>
        <v>0</v>
      </c>
      <c r="I105" s="93" t="str">
        <f t="shared" si="3"/>
        <v>X</v>
      </c>
      <c r="J105" s="96" t="str">
        <f t="shared" si="4"/>
        <v>X</v>
      </c>
    </row>
    <row r="106" spans="1:10" ht="12.75">
      <c r="A106" s="95">
        <v>103</v>
      </c>
      <c r="B106" s="90">
        <f>VLOOKUP(A106,'Seznam družstev'!$C$2:$D$183,2,FALSE)</f>
        <v>0</v>
      </c>
      <c r="C106" s="33" t="str">
        <f>'1 plavání v šatech'!P106</f>
        <v>X</v>
      </c>
      <c r="D106" s="91">
        <f>'1 plavání v šatech'!Q106</f>
        <v>0</v>
      </c>
      <c r="E106" s="33" t="str">
        <f>'2 břemeno'!P106</f>
        <v>X</v>
      </c>
      <c r="F106" s="91">
        <f>'2 břemeno'!Q106</f>
        <v>0</v>
      </c>
      <c r="G106" s="83" t="str">
        <f>'4 ABC'!P106</f>
        <v>X</v>
      </c>
      <c r="H106" s="92">
        <f>'4 ABC'!Q106</f>
        <v>0</v>
      </c>
      <c r="I106" s="93" t="str">
        <f t="shared" si="3"/>
        <v>X</v>
      </c>
      <c r="J106" s="96" t="str">
        <f t="shared" si="4"/>
        <v>X</v>
      </c>
    </row>
    <row r="107" spans="1:10" ht="12.75">
      <c r="A107" s="95">
        <v>104</v>
      </c>
      <c r="B107" s="90">
        <f>VLOOKUP(A107,'Seznam družstev'!$C$2:$D$183,2,FALSE)</f>
        <v>0</v>
      </c>
      <c r="C107" s="33" t="str">
        <f>'1 plavání v šatech'!P107</f>
        <v>X</v>
      </c>
      <c r="D107" s="91">
        <f>'1 plavání v šatech'!Q107</f>
        <v>0</v>
      </c>
      <c r="E107" s="33" t="str">
        <f>'2 břemeno'!P107</f>
        <v>X</v>
      </c>
      <c r="F107" s="91">
        <f>'2 břemeno'!Q107</f>
        <v>0</v>
      </c>
      <c r="G107" s="83" t="str">
        <f>'4 ABC'!P107</f>
        <v>X</v>
      </c>
      <c r="H107" s="92">
        <f>'4 ABC'!Q107</f>
        <v>0</v>
      </c>
      <c r="I107" s="93" t="str">
        <f t="shared" si="3"/>
        <v>X</v>
      </c>
      <c r="J107" s="96" t="str">
        <f t="shared" si="4"/>
        <v>X</v>
      </c>
    </row>
    <row r="108" spans="1:10" ht="12.75">
      <c r="A108" s="95">
        <v>105</v>
      </c>
      <c r="B108" s="90">
        <f>VLOOKUP(A108,'Seznam družstev'!$C$2:$D$183,2,FALSE)</f>
        <v>0</v>
      </c>
      <c r="C108" s="33" t="str">
        <f>'1 plavání v šatech'!P108</f>
        <v>X</v>
      </c>
      <c r="D108" s="91">
        <f>'1 plavání v šatech'!Q108</f>
        <v>0</v>
      </c>
      <c r="E108" s="33" t="str">
        <f>'2 břemeno'!P108</f>
        <v>X</v>
      </c>
      <c r="F108" s="91">
        <f>'2 břemeno'!Q108</f>
        <v>0</v>
      </c>
      <c r="G108" s="83" t="str">
        <f>'4 ABC'!P108</f>
        <v>X</v>
      </c>
      <c r="H108" s="92">
        <f>'4 ABC'!Q108</f>
        <v>0</v>
      </c>
      <c r="I108" s="93" t="str">
        <f t="shared" si="3"/>
        <v>X</v>
      </c>
      <c r="J108" s="96" t="str">
        <f t="shared" si="4"/>
        <v>X</v>
      </c>
    </row>
    <row r="109" spans="1:10" ht="12.75">
      <c r="A109" s="95">
        <v>106</v>
      </c>
      <c r="B109" s="90">
        <f>VLOOKUP(A109,'Seznam družstev'!$C$2:$D$183,2,FALSE)</f>
        <v>0</v>
      </c>
      <c r="C109" s="33" t="str">
        <f>'1 plavání v šatech'!P109</f>
        <v>X</v>
      </c>
      <c r="D109" s="91">
        <f>'1 plavání v šatech'!Q109</f>
        <v>0</v>
      </c>
      <c r="E109" s="33" t="str">
        <f>'2 břemeno'!P109</f>
        <v>X</v>
      </c>
      <c r="F109" s="91">
        <f>'2 břemeno'!Q109</f>
        <v>0</v>
      </c>
      <c r="G109" s="83" t="str">
        <f>'4 ABC'!P109</f>
        <v>X</v>
      </c>
      <c r="H109" s="92">
        <f>'4 ABC'!Q109</f>
        <v>0</v>
      </c>
      <c r="I109" s="93" t="str">
        <f t="shared" si="3"/>
        <v>X</v>
      </c>
      <c r="J109" s="96" t="str">
        <f t="shared" si="4"/>
        <v>X</v>
      </c>
    </row>
    <row r="110" spans="1:10" ht="12.75">
      <c r="A110" s="95">
        <v>107</v>
      </c>
      <c r="B110" s="90">
        <f>VLOOKUP(A110,'Seznam družstev'!$C$2:$D$183,2,FALSE)</f>
        <v>0</v>
      </c>
      <c r="C110" s="33" t="str">
        <f>'1 plavání v šatech'!P110</f>
        <v>X</v>
      </c>
      <c r="D110" s="91">
        <f>'1 plavání v šatech'!Q110</f>
        <v>0</v>
      </c>
      <c r="E110" s="33" t="str">
        <f>'2 břemeno'!P110</f>
        <v>X</v>
      </c>
      <c r="F110" s="91">
        <f>'2 břemeno'!Q110</f>
        <v>0</v>
      </c>
      <c r="G110" s="83" t="str">
        <f>'4 ABC'!P110</f>
        <v>X</v>
      </c>
      <c r="H110" s="92">
        <f>'4 ABC'!Q110</f>
        <v>0</v>
      </c>
      <c r="I110" s="93" t="str">
        <f t="shared" si="3"/>
        <v>X</v>
      </c>
      <c r="J110" s="96" t="str">
        <f t="shared" si="4"/>
        <v>X</v>
      </c>
    </row>
    <row r="111" spans="1:10" ht="12.75">
      <c r="A111" s="95">
        <v>108</v>
      </c>
      <c r="B111" s="90">
        <f>VLOOKUP(A111,'Seznam družstev'!$C$2:$D$183,2,FALSE)</f>
        <v>0</v>
      </c>
      <c r="C111" s="33" t="str">
        <f>'1 plavání v šatech'!P111</f>
        <v>X</v>
      </c>
      <c r="D111" s="91">
        <f>'1 plavání v šatech'!Q111</f>
        <v>0</v>
      </c>
      <c r="E111" s="33" t="str">
        <f>'2 břemeno'!P111</f>
        <v>X</v>
      </c>
      <c r="F111" s="91">
        <f>'2 břemeno'!Q111</f>
        <v>0</v>
      </c>
      <c r="G111" s="83" t="str">
        <f>'4 ABC'!P111</f>
        <v>X</v>
      </c>
      <c r="H111" s="92">
        <f>'4 ABC'!Q111</f>
        <v>0</v>
      </c>
      <c r="I111" s="93" t="str">
        <f t="shared" si="3"/>
        <v>X</v>
      </c>
      <c r="J111" s="96" t="str">
        <f t="shared" si="4"/>
        <v>X</v>
      </c>
    </row>
    <row r="112" spans="1:10" ht="12.75">
      <c r="A112" s="95">
        <v>109</v>
      </c>
      <c r="B112" s="90">
        <f>VLOOKUP(A112,'Seznam družstev'!$C$2:$D$183,2,FALSE)</f>
        <v>0</v>
      </c>
      <c r="C112" s="33" t="str">
        <f>'1 plavání v šatech'!P112</f>
        <v>X</v>
      </c>
      <c r="D112" s="91">
        <f>'1 plavání v šatech'!Q112</f>
        <v>0</v>
      </c>
      <c r="E112" s="33" t="str">
        <f>'2 břemeno'!P112</f>
        <v>X</v>
      </c>
      <c r="F112" s="91">
        <f>'2 břemeno'!Q112</f>
        <v>0</v>
      </c>
      <c r="G112" s="83" t="str">
        <f>'4 ABC'!P112</f>
        <v>X</v>
      </c>
      <c r="H112" s="92">
        <f>'4 ABC'!Q112</f>
        <v>0</v>
      </c>
      <c r="I112" s="93" t="str">
        <f t="shared" si="3"/>
        <v>X</v>
      </c>
      <c r="J112" s="96" t="str">
        <f t="shared" si="4"/>
        <v>X</v>
      </c>
    </row>
    <row r="113" spans="1:10" ht="12.75">
      <c r="A113" s="95">
        <v>110</v>
      </c>
      <c r="B113" s="90">
        <f>VLOOKUP(A113,'Seznam družstev'!$C$2:$D$183,2,FALSE)</f>
        <v>0</v>
      </c>
      <c r="C113" s="33" t="str">
        <f>'1 plavání v šatech'!P113</f>
        <v>X</v>
      </c>
      <c r="D113" s="91">
        <f>'1 plavání v šatech'!Q113</f>
        <v>0</v>
      </c>
      <c r="E113" s="33" t="str">
        <f>'2 břemeno'!P113</f>
        <v>X</v>
      </c>
      <c r="F113" s="91">
        <f>'2 břemeno'!Q113</f>
        <v>0</v>
      </c>
      <c r="G113" s="83" t="str">
        <f>'4 ABC'!P113</f>
        <v>X</v>
      </c>
      <c r="H113" s="92">
        <f>'4 ABC'!Q113</f>
        <v>0</v>
      </c>
      <c r="I113" s="93" t="str">
        <f t="shared" si="3"/>
        <v>X</v>
      </c>
      <c r="J113" s="96" t="str">
        <f t="shared" si="4"/>
        <v>X</v>
      </c>
    </row>
    <row r="114" spans="1:10" ht="12.75">
      <c r="A114" s="95">
        <v>111</v>
      </c>
      <c r="B114" s="90">
        <f>VLOOKUP(A114,'Seznam družstev'!$C$2:$D$183,2,FALSE)</f>
        <v>0</v>
      </c>
      <c r="C114" s="33" t="str">
        <f>'1 plavání v šatech'!P114</f>
        <v>X</v>
      </c>
      <c r="D114" s="91">
        <f>'1 plavání v šatech'!Q114</f>
        <v>0</v>
      </c>
      <c r="E114" s="33" t="str">
        <f>'2 břemeno'!P114</f>
        <v>X</v>
      </c>
      <c r="F114" s="91">
        <f>'2 břemeno'!Q114</f>
        <v>0</v>
      </c>
      <c r="G114" s="83" t="str">
        <f>'4 ABC'!P114</f>
        <v>X</v>
      </c>
      <c r="H114" s="92">
        <f>'4 ABC'!Q114</f>
        <v>0</v>
      </c>
      <c r="I114" s="93" t="str">
        <f t="shared" si="3"/>
        <v>X</v>
      </c>
      <c r="J114" s="96" t="str">
        <f t="shared" si="4"/>
        <v>X</v>
      </c>
    </row>
    <row r="115" spans="1:10" ht="12.75">
      <c r="A115" s="95">
        <v>112</v>
      </c>
      <c r="B115" s="90">
        <f>VLOOKUP(A115,'Seznam družstev'!$C$2:$D$183,2,FALSE)</f>
        <v>0</v>
      </c>
      <c r="C115" s="33" t="str">
        <f>'1 plavání v šatech'!P115</f>
        <v>X</v>
      </c>
      <c r="D115" s="91">
        <f>'1 plavání v šatech'!Q115</f>
        <v>0</v>
      </c>
      <c r="E115" s="33" t="str">
        <f>'2 břemeno'!P115</f>
        <v>X</v>
      </c>
      <c r="F115" s="91">
        <f>'2 břemeno'!Q115</f>
        <v>0</v>
      </c>
      <c r="G115" s="83" t="str">
        <f>'4 ABC'!P115</f>
        <v>X</v>
      </c>
      <c r="H115" s="92">
        <f>'4 ABC'!Q115</f>
        <v>0</v>
      </c>
      <c r="I115" s="93" t="str">
        <f t="shared" si="3"/>
        <v>X</v>
      </c>
      <c r="J115" s="96" t="str">
        <f t="shared" si="4"/>
        <v>X</v>
      </c>
    </row>
    <row r="116" spans="1:10" ht="12.75">
      <c r="A116" s="95">
        <v>113</v>
      </c>
      <c r="B116" s="90">
        <f>VLOOKUP(A116,'Seznam družstev'!$C$2:$D$183,2,FALSE)</f>
        <v>0</v>
      </c>
      <c r="C116" s="33" t="str">
        <f>'1 plavání v šatech'!P116</f>
        <v>X</v>
      </c>
      <c r="D116" s="91">
        <f>'1 plavání v šatech'!Q116</f>
        <v>0</v>
      </c>
      <c r="E116" s="33" t="str">
        <f>'2 břemeno'!P116</f>
        <v>X</v>
      </c>
      <c r="F116" s="91">
        <f>'2 břemeno'!Q116</f>
        <v>0</v>
      </c>
      <c r="G116" s="83" t="str">
        <f>'4 ABC'!P116</f>
        <v>X</v>
      </c>
      <c r="H116" s="92">
        <f>'4 ABC'!Q116</f>
        <v>0</v>
      </c>
      <c r="I116" s="93" t="str">
        <f t="shared" si="3"/>
        <v>X</v>
      </c>
      <c r="J116" s="96" t="str">
        <f t="shared" si="4"/>
        <v>X</v>
      </c>
    </row>
    <row r="117" spans="1:10" ht="12.75">
      <c r="A117" s="95">
        <v>114</v>
      </c>
      <c r="B117" s="90">
        <f>VLOOKUP(A117,'Seznam družstev'!$C$2:$D$183,2,FALSE)</f>
        <v>0</v>
      </c>
      <c r="C117" s="33" t="str">
        <f>'1 plavání v šatech'!P117</f>
        <v>X</v>
      </c>
      <c r="D117" s="91">
        <f>'1 plavání v šatech'!Q117</f>
        <v>0</v>
      </c>
      <c r="E117" s="33" t="str">
        <f>'2 břemeno'!P117</f>
        <v>X</v>
      </c>
      <c r="F117" s="91">
        <f>'2 břemeno'!Q117</f>
        <v>0</v>
      </c>
      <c r="G117" s="83" t="str">
        <f>'4 ABC'!P117</f>
        <v>X</v>
      </c>
      <c r="H117" s="92">
        <f>'4 ABC'!Q117</f>
        <v>0</v>
      </c>
      <c r="I117" s="93" t="str">
        <f t="shared" si="3"/>
        <v>X</v>
      </c>
      <c r="J117" s="96" t="str">
        <f t="shared" si="4"/>
        <v>X</v>
      </c>
    </row>
    <row r="118" spans="1:10" ht="12.75">
      <c r="A118" s="95">
        <v>115</v>
      </c>
      <c r="B118" s="90">
        <f>VLOOKUP(A118,'Seznam družstev'!$C$2:$D$183,2,FALSE)</f>
        <v>0</v>
      </c>
      <c r="C118" s="33" t="str">
        <f>'1 plavání v šatech'!P118</f>
        <v>X</v>
      </c>
      <c r="D118" s="91">
        <f>'1 plavání v šatech'!Q118</f>
        <v>0</v>
      </c>
      <c r="E118" s="33" t="str">
        <f>'2 břemeno'!P118</f>
        <v>X</v>
      </c>
      <c r="F118" s="91">
        <f>'2 břemeno'!Q118</f>
        <v>0</v>
      </c>
      <c r="G118" s="83" t="str">
        <f>'4 ABC'!P118</f>
        <v>X</v>
      </c>
      <c r="H118" s="92">
        <f>'4 ABC'!Q118</f>
        <v>0</v>
      </c>
      <c r="I118" s="93" t="str">
        <f t="shared" si="3"/>
        <v>X</v>
      </c>
      <c r="J118" s="96" t="str">
        <f t="shared" si="4"/>
        <v>X</v>
      </c>
    </row>
    <row r="119" spans="1:10" ht="12.75">
      <c r="A119" s="95">
        <v>116</v>
      </c>
      <c r="B119" s="90">
        <f>VLOOKUP(A119,'Seznam družstev'!$C$2:$D$183,2,FALSE)</f>
        <v>0</v>
      </c>
      <c r="C119" s="33" t="str">
        <f>'1 plavání v šatech'!P119</f>
        <v>X</v>
      </c>
      <c r="D119" s="91">
        <f>'1 plavání v šatech'!Q119</f>
        <v>0</v>
      </c>
      <c r="E119" s="33" t="str">
        <f>'2 břemeno'!P119</f>
        <v>X</v>
      </c>
      <c r="F119" s="91">
        <f>'2 břemeno'!Q119</f>
        <v>0</v>
      </c>
      <c r="G119" s="83" t="str">
        <f>'4 ABC'!P119</f>
        <v>X</v>
      </c>
      <c r="H119" s="92">
        <f>'4 ABC'!Q119</f>
        <v>0</v>
      </c>
      <c r="I119" s="93" t="str">
        <f t="shared" si="3"/>
        <v>X</v>
      </c>
      <c r="J119" s="96" t="str">
        <f t="shared" si="4"/>
        <v>X</v>
      </c>
    </row>
    <row r="120" spans="1:10" ht="12.75">
      <c r="A120" s="95">
        <v>117</v>
      </c>
      <c r="B120" s="90">
        <f>VLOOKUP(A120,'Seznam družstev'!$C$2:$D$183,2,FALSE)</f>
        <v>0</v>
      </c>
      <c r="C120" s="33" t="str">
        <f>'1 plavání v šatech'!P120</f>
        <v>X</v>
      </c>
      <c r="D120" s="91">
        <f>'1 plavání v šatech'!Q120</f>
        <v>0</v>
      </c>
      <c r="E120" s="33" t="str">
        <f>'2 břemeno'!P120</f>
        <v>X</v>
      </c>
      <c r="F120" s="91">
        <f>'2 břemeno'!Q120</f>
        <v>0</v>
      </c>
      <c r="G120" s="83" t="str">
        <f>'4 ABC'!P120</f>
        <v>X</v>
      </c>
      <c r="H120" s="92">
        <f>'4 ABC'!Q120</f>
        <v>0</v>
      </c>
      <c r="I120" s="93" t="str">
        <f t="shared" si="3"/>
        <v>X</v>
      </c>
      <c r="J120" s="96" t="str">
        <f t="shared" si="4"/>
        <v>X</v>
      </c>
    </row>
    <row r="121" spans="1:10" ht="12.75">
      <c r="A121" s="95">
        <v>118</v>
      </c>
      <c r="B121" s="90">
        <f>VLOOKUP(A121,'Seznam družstev'!$C$2:$D$183,2,FALSE)</f>
        <v>0</v>
      </c>
      <c r="C121" s="33" t="str">
        <f>'1 plavání v šatech'!P121</f>
        <v>X</v>
      </c>
      <c r="D121" s="91">
        <f>'1 plavání v šatech'!Q121</f>
        <v>0</v>
      </c>
      <c r="E121" s="33" t="str">
        <f>'2 břemeno'!P121</f>
        <v>X</v>
      </c>
      <c r="F121" s="91">
        <f>'2 břemeno'!Q121</f>
        <v>0</v>
      </c>
      <c r="G121" s="83" t="str">
        <f>'4 ABC'!P121</f>
        <v>X</v>
      </c>
      <c r="H121" s="92">
        <f>'4 ABC'!Q121</f>
        <v>0</v>
      </c>
      <c r="I121" s="93" t="str">
        <f t="shared" si="3"/>
        <v>X</v>
      </c>
      <c r="J121" s="96" t="str">
        <f t="shared" si="4"/>
        <v>X</v>
      </c>
    </row>
    <row r="122" spans="1:10" ht="12.75">
      <c r="A122" s="95">
        <v>119</v>
      </c>
      <c r="B122" s="90">
        <f>VLOOKUP(A122,'Seznam družstev'!$C$2:$D$183,2,FALSE)</f>
        <v>0</v>
      </c>
      <c r="C122" s="33" t="str">
        <f>'1 plavání v šatech'!P122</f>
        <v>X</v>
      </c>
      <c r="D122" s="91">
        <f>'1 plavání v šatech'!Q122</f>
        <v>0</v>
      </c>
      <c r="E122" s="33" t="str">
        <f>'2 břemeno'!P122</f>
        <v>X</v>
      </c>
      <c r="F122" s="91">
        <f>'2 břemeno'!Q122</f>
        <v>0</v>
      </c>
      <c r="G122" s="83" t="str">
        <f>'4 ABC'!P122</f>
        <v>X</v>
      </c>
      <c r="H122" s="92">
        <f>'4 ABC'!Q122</f>
        <v>0</v>
      </c>
      <c r="I122" s="93" t="str">
        <f t="shared" si="3"/>
        <v>X</v>
      </c>
      <c r="J122" s="96" t="str">
        <f t="shared" si="4"/>
        <v>X</v>
      </c>
    </row>
    <row r="123" spans="1:10" ht="12.75">
      <c r="A123" s="95">
        <v>120</v>
      </c>
      <c r="B123" s="90">
        <f>VLOOKUP(A123,'Seznam družstev'!$C$2:$D$183,2,FALSE)</f>
        <v>0</v>
      </c>
      <c r="C123" s="33" t="str">
        <f>'1 plavání v šatech'!P123</f>
        <v>X</v>
      </c>
      <c r="D123" s="91">
        <f>'1 plavání v šatech'!Q123</f>
        <v>0</v>
      </c>
      <c r="E123" s="33" t="str">
        <f>'2 břemeno'!P123</f>
        <v>X</v>
      </c>
      <c r="F123" s="91">
        <f>'2 břemeno'!Q123</f>
        <v>0</v>
      </c>
      <c r="G123" s="83" t="str">
        <f>'4 ABC'!P123</f>
        <v>X</v>
      </c>
      <c r="H123" s="92">
        <f>'4 ABC'!Q123</f>
        <v>0</v>
      </c>
      <c r="I123" s="93" t="str">
        <f t="shared" si="3"/>
        <v>X</v>
      </c>
      <c r="J123" s="96" t="str">
        <f t="shared" si="4"/>
        <v>X</v>
      </c>
    </row>
    <row r="124" spans="1:10" ht="12.75">
      <c r="A124" s="95">
        <v>121</v>
      </c>
      <c r="B124" s="90">
        <f>VLOOKUP(A124,'Seznam družstev'!$C$2:$D$183,2,FALSE)</f>
        <v>0</v>
      </c>
      <c r="C124" s="33" t="str">
        <f>'1 plavání v šatech'!P124</f>
        <v>X</v>
      </c>
      <c r="D124" s="91">
        <f>'1 plavání v šatech'!Q124</f>
        <v>0</v>
      </c>
      <c r="E124" s="33" t="str">
        <f>'2 břemeno'!P124</f>
        <v>X</v>
      </c>
      <c r="F124" s="91">
        <f>'2 břemeno'!Q124</f>
        <v>0</v>
      </c>
      <c r="G124" s="83" t="str">
        <f>'4 ABC'!P124</f>
        <v>X</v>
      </c>
      <c r="H124" s="92">
        <f>'4 ABC'!Q124</f>
        <v>0</v>
      </c>
      <c r="I124" s="93" t="str">
        <f t="shared" si="3"/>
        <v>X</v>
      </c>
      <c r="J124" s="96" t="str">
        <f t="shared" si="4"/>
        <v>X</v>
      </c>
    </row>
    <row r="125" spans="1:10" ht="12.75">
      <c r="A125" s="95">
        <v>122</v>
      </c>
      <c r="B125" s="90">
        <f>VLOOKUP(A125,'Seznam družstev'!$C$2:$D$183,2,FALSE)</f>
        <v>0</v>
      </c>
      <c r="C125" s="33" t="str">
        <f>'1 plavání v šatech'!P125</f>
        <v>X</v>
      </c>
      <c r="D125" s="91">
        <f>'1 plavání v šatech'!Q125</f>
        <v>0</v>
      </c>
      <c r="E125" s="33" t="str">
        <f>'2 břemeno'!P125</f>
        <v>X</v>
      </c>
      <c r="F125" s="91">
        <f>'2 břemeno'!Q125</f>
        <v>0</v>
      </c>
      <c r="G125" s="83" t="str">
        <f>'4 ABC'!P125</f>
        <v>X</v>
      </c>
      <c r="H125" s="92">
        <f>'4 ABC'!Q125</f>
        <v>0</v>
      </c>
      <c r="I125" s="93" t="str">
        <f t="shared" si="3"/>
        <v>X</v>
      </c>
      <c r="J125" s="96" t="str">
        <f t="shared" si="4"/>
        <v>X</v>
      </c>
    </row>
    <row r="126" spans="1:10" ht="12.75">
      <c r="A126" s="95">
        <v>123</v>
      </c>
      <c r="B126" s="90">
        <f>VLOOKUP(A126,'Seznam družstev'!$C$2:$D$183,2,FALSE)</f>
        <v>0</v>
      </c>
      <c r="C126" s="33" t="str">
        <f>'1 plavání v šatech'!P126</f>
        <v>X</v>
      </c>
      <c r="D126" s="91">
        <f>'1 plavání v šatech'!Q126</f>
        <v>0</v>
      </c>
      <c r="E126" s="33" t="str">
        <f>'2 břemeno'!P126</f>
        <v>X</v>
      </c>
      <c r="F126" s="91">
        <f>'2 břemeno'!Q126</f>
        <v>0</v>
      </c>
      <c r="G126" s="83" t="str">
        <f>'4 ABC'!P126</f>
        <v>X</v>
      </c>
      <c r="H126" s="92">
        <f>'4 ABC'!Q126</f>
        <v>0</v>
      </c>
      <c r="I126" s="93" t="str">
        <f t="shared" si="3"/>
        <v>X</v>
      </c>
      <c r="J126" s="96" t="str">
        <f t="shared" si="4"/>
        <v>X</v>
      </c>
    </row>
    <row r="127" spans="1:10" ht="12.75">
      <c r="A127" s="95">
        <v>124</v>
      </c>
      <c r="B127" s="90">
        <f>VLOOKUP(A127,'Seznam družstev'!$C$2:$D$183,2,FALSE)</f>
        <v>0</v>
      </c>
      <c r="C127" s="33" t="str">
        <f>'1 plavání v šatech'!P127</f>
        <v>X</v>
      </c>
      <c r="D127" s="91">
        <f>'1 plavání v šatech'!Q127</f>
        <v>0</v>
      </c>
      <c r="E127" s="33" t="str">
        <f>'2 břemeno'!P127</f>
        <v>X</v>
      </c>
      <c r="F127" s="91">
        <f>'2 břemeno'!Q127</f>
        <v>0</v>
      </c>
      <c r="G127" s="83" t="str">
        <f>'4 ABC'!P127</f>
        <v>X</v>
      </c>
      <c r="H127" s="92">
        <f>'4 ABC'!Q127</f>
        <v>0</v>
      </c>
      <c r="I127" s="93" t="str">
        <f t="shared" si="3"/>
        <v>X</v>
      </c>
      <c r="J127" s="96" t="str">
        <f t="shared" si="4"/>
        <v>X</v>
      </c>
    </row>
    <row r="128" spans="1:10" ht="12.75">
      <c r="A128" s="95">
        <v>125</v>
      </c>
      <c r="B128" s="90">
        <f>VLOOKUP(A128,'Seznam družstev'!$C$2:$D$183,2,FALSE)</f>
        <v>0</v>
      </c>
      <c r="C128" s="33" t="str">
        <f>'1 plavání v šatech'!P128</f>
        <v>X</v>
      </c>
      <c r="D128" s="91">
        <f>'1 plavání v šatech'!Q128</f>
        <v>0</v>
      </c>
      <c r="E128" s="33" t="str">
        <f>'2 břemeno'!P128</f>
        <v>X</v>
      </c>
      <c r="F128" s="91">
        <f>'2 břemeno'!Q128</f>
        <v>0</v>
      </c>
      <c r="G128" s="83" t="str">
        <f>'4 ABC'!P128</f>
        <v>X</v>
      </c>
      <c r="H128" s="92">
        <f>'4 ABC'!Q128</f>
        <v>0</v>
      </c>
      <c r="I128" s="93" t="str">
        <f t="shared" si="3"/>
        <v>X</v>
      </c>
      <c r="J128" s="96" t="str">
        <f t="shared" si="4"/>
        <v>X</v>
      </c>
    </row>
    <row r="129" spans="1:10" ht="12.75">
      <c r="A129" s="95">
        <v>126</v>
      </c>
      <c r="B129" s="90">
        <f>VLOOKUP(A129,'Seznam družstev'!$C$2:$D$183,2,FALSE)</f>
        <v>0</v>
      </c>
      <c r="C129" s="33" t="str">
        <f>'1 plavání v šatech'!P129</f>
        <v>X</v>
      </c>
      <c r="D129" s="91">
        <f>'1 plavání v šatech'!Q129</f>
        <v>0</v>
      </c>
      <c r="E129" s="33" t="str">
        <f>'2 břemeno'!P129</f>
        <v>X</v>
      </c>
      <c r="F129" s="91">
        <f>'2 břemeno'!Q129</f>
        <v>0</v>
      </c>
      <c r="G129" s="83" t="str">
        <f>'4 ABC'!P129</f>
        <v>X</v>
      </c>
      <c r="H129" s="92">
        <f>'4 ABC'!Q129</f>
        <v>0</v>
      </c>
      <c r="I129" s="93" t="str">
        <f t="shared" si="3"/>
        <v>X</v>
      </c>
      <c r="J129" s="96" t="str">
        <f t="shared" si="4"/>
        <v>X</v>
      </c>
    </row>
    <row r="130" spans="1:10" ht="12.75">
      <c r="A130" s="95">
        <v>127</v>
      </c>
      <c r="B130" s="90">
        <f>VLOOKUP(A130,'Seznam družstev'!$C$2:$D$183,2,FALSE)</f>
        <v>0</v>
      </c>
      <c r="C130" s="33" t="str">
        <f>'1 plavání v šatech'!P130</f>
        <v>X</v>
      </c>
      <c r="D130" s="91">
        <f>'1 plavání v šatech'!Q130</f>
        <v>0</v>
      </c>
      <c r="E130" s="33" t="str">
        <f>'2 břemeno'!P130</f>
        <v>X</v>
      </c>
      <c r="F130" s="91">
        <f>'2 břemeno'!Q130</f>
        <v>0</v>
      </c>
      <c r="G130" s="83" t="str">
        <f>'4 ABC'!P130</f>
        <v>X</v>
      </c>
      <c r="H130" s="92">
        <f>'4 ABC'!Q130</f>
        <v>0</v>
      </c>
      <c r="I130" s="93" t="str">
        <f t="shared" si="3"/>
        <v>X</v>
      </c>
      <c r="J130" s="96" t="str">
        <f t="shared" si="4"/>
        <v>X</v>
      </c>
    </row>
    <row r="131" spans="1:10" ht="12.75">
      <c r="A131" s="95">
        <v>128</v>
      </c>
      <c r="B131" s="90">
        <f>VLOOKUP(A131,'Seznam družstev'!$C$2:$D$183,2,FALSE)</f>
        <v>0</v>
      </c>
      <c r="C131" s="33" t="str">
        <f>'1 plavání v šatech'!P131</f>
        <v>X</v>
      </c>
      <c r="D131" s="91">
        <f>'1 plavání v šatech'!Q131</f>
        <v>0</v>
      </c>
      <c r="E131" s="33" t="str">
        <f>'2 břemeno'!P131</f>
        <v>X</v>
      </c>
      <c r="F131" s="91">
        <f>'2 břemeno'!Q131</f>
        <v>0</v>
      </c>
      <c r="G131" s="83" t="str">
        <f>'4 ABC'!P131</f>
        <v>X</v>
      </c>
      <c r="H131" s="92">
        <f>'4 ABC'!Q131</f>
        <v>0</v>
      </c>
      <c r="I131" s="93" t="str">
        <f t="shared" si="3"/>
        <v>X</v>
      </c>
      <c r="J131" s="96" t="str">
        <f t="shared" si="4"/>
        <v>X</v>
      </c>
    </row>
    <row r="132" spans="1:10" ht="12.75">
      <c r="A132" s="95">
        <v>129</v>
      </c>
      <c r="B132" s="90">
        <f>VLOOKUP(A132,'Seznam družstev'!$C$2:$D$183,2,FALSE)</f>
        <v>0</v>
      </c>
      <c r="C132" s="33" t="str">
        <f>'1 plavání v šatech'!P132</f>
        <v>X</v>
      </c>
      <c r="D132" s="91">
        <f>'1 plavání v šatech'!Q132</f>
        <v>0</v>
      </c>
      <c r="E132" s="33" t="str">
        <f>'2 břemeno'!P132</f>
        <v>X</v>
      </c>
      <c r="F132" s="91">
        <f>'2 břemeno'!Q132</f>
        <v>0</v>
      </c>
      <c r="G132" s="83" t="str">
        <f>'4 ABC'!P132</f>
        <v>X</v>
      </c>
      <c r="H132" s="92">
        <f>'4 ABC'!Q132</f>
        <v>0</v>
      </c>
      <c r="I132" s="93" t="str">
        <f t="shared" si="3"/>
        <v>X</v>
      </c>
      <c r="J132" s="96" t="str">
        <f t="shared" si="4"/>
        <v>X</v>
      </c>
    </row>
    <row r="133" spans="1:10" ht="12.75">
      <c r="A133" s="95">
        <v>130</v>
      </c>
      <c r="B133" s="90">
        <f>VLOOKUP(A133,'Seznam družstev'!$C$2:$D$183,2,FALSE)</f>
        <v>0</v>
      </c>
      <c r="C133" s="33" t="str">
        <f>'1 plavání v šatech'!P133</f>
        <v>X</v>
      </c>
      <c r="D133" s="91">
        <f>'1 plavání v šatech'!Q133</f>
        <v>0</v>
      </c>
      <c r="E133" s="33" t="str">
        <f>'2 břemeno'!P133</f>
        <v>X</v>
      </c>
      <c r="F133" s="91">
        <f>'2 břemeno'!Q133</f>
        <v>0</v>
      </c>
      <c r="G133" s="83" t="str">
        <f>'4 ABC'!P133</f>
        <v>X</v>
      </c>
      <c r="H133" s="92">
        <f>'4 ABC'!Q133</f>
        <v>0</v>
      </c>
      <c r="I133" s="93" t="str">
        <f aca="true" t="shared" si="5" ref="I133:I183">IF(C133="X","X",H133+F133+D133)</f>
        <v>X</v>
      </c>
      <c r="J133" s="96" t="str">
        <f t="shared" si="4"/>
        <v>X</v>
      </c>
    </row>
    <row r="134" spans="1:10" ht="12.75">
      <c r="A134" s="95">
        <v>131</v>
      </c>
      <c r="B134" s="90">
        <f>VLOOKUP(A134,'Seznam družstev'!$C$2:$D$183,2,FALSE)</f>
        <v>0</v>
      </c>
      <c r="C134" s="33" t="str">
        <f>'1 plavání v šatech'!P134</f>
        <v>X</v>
      </c>
      <c r="D134" s="91">
        <f>'1 plavání v šatech'!Q134</f>
        <v>0</v>
      </c>
      <c r="E134" s="33" t="str">
        <f>'2 břemeno'!P134</f>
        <v>X</v>
      </c>
      <c r="F134" s="91">
        <f>'2 břemeno'!Q134</f>
        <v>0</v>
      </c>
      <c r="G134" s="83" t="str">
        <f>'4 ABC'!P134</f>
        <v>X</v>
      </c>
      <c r="H134" s="92">
        <f>'4 ABC'!Q134</f>
        <v>0</v>
      </c>
      <c r="I134" s="93" t="str">
        <f t="shared" si="5"/>
        <v>X</v>
      </c>
      <c r="J134" s="96" t="str">
        <f t="shared" si="4"/>
        <v>X</v>
      </c>
    </row>
    <row r="135" spans="1:10" ht="12.75">
      <c r="A135" s="95">
        <v>132</v>
      </c>
      <c r="B135" s="90">
        <f>VLOOKUP(A135,'Seznam družstev'!$C$2:$D$183,2,FALSE)</f>
        <v>0</v>
      </c>
      <c r="C135" s="33" t="str">
        <f>'1 plavání v šatech'!P135</f>
        <v>X</v>
      </c>
      <c r="D135" s="91">
        <f>'1 plavání v šatech'!Q135</f>
        <v>0</v>
      </c>
      <c r="E135" s="33" t="str">
        <f>'2 břemeno'!P135</f>
        <v>X</v>
      </c>
      <c r="F135" s="91">
        <f>'2 břemeno'!Q135</f>
        <v>0</v>
      </c>
      <c r="G135" s="83" t="str">
        <f>'4 ABC'!P135</f>
        <v>X</v>
      </c>
      <c r="H135" s="92">
        <f>'4 ABC'!Q135</f>
        <v>0</v>
      </c>
      <c r="I135" s="93" t="str">
        <f t="shared" si="5"/>
        <v>X</v>
      </c>
      <c r="J135" s="96" t="str">
        <f t="shared" si="4"/>
        <v>X</v>
      </c>
    </row>
    <row r="136" spans="1:10" ht="12.75">
      <c r="A136" s="95">
        <v>133</v>
      </c>
      <c r="B136" s="90">
        <f>VLOOKUP(A136,'Seznam družstev'!$C$2:$D$183,2,FALSE)</f>
        <v>0</v>
      </c>
      <c r="C136" s="33" t="str">
        <f>'1 plavání v šatech'!P136</f>
        <v>X</v>
      </c>
      <c r="D136" s="91">
        <f>'1 plavání v šatech'!Q136</f>
        <v>0</v>
      </c>
      <c r="E136" s="33" t="str">
        <f>'2 břemeno'!P136</f>
        <v>X</v>
      </c>
      <c r="F136" s="91">
        <f>'2 břemeno'!Q136</f>
        <v>0</v>
      </c>
      <c r="G136" s="83" t="str">
        <f>'4 ABC'!P136</f>
        <v>X</v>
      </c>
      <c r="H136" s="92">
        <f>'4 ABC'!Q136</f>
        <v>0</v>
      </c>
      <c r="I136" s="93" t="str">
        <f t="shared" si="5"/>
        <v>X</v>
      </c>
      <c r="J136" s="96" t="str">
        <f t="shared" si="4"/>
        <v>X</v>
      </c>
    </row>
    <row r="137" spans="1:10" ht="12.75">
      <c r="A137" s="95">
        <v>134</v>
      </c>
      <c r="B137" s="90">
        <f>VLOOKUP(A137,'Seznam družstev'!$C$2:$D$183,2,FALSE)</f>
        <v>0</v>
      </c>
      <c r="C137" s="33" t="str">
        <f>'1 plavání v šatech'!P137</f>
        <v>X</v>
      </c>
      <c r="D137" s="91">
        <f>'1 plavání v šatech'!Q137</f>
        <v>0</v>
      </c>
      <c r="E137" s="33" t="str">
        <f>'2 břemeno'!P137</f>
        <v>X</v>
      </c>
      <c r="F137" s="91">
        <f>'2 břemeno'!Q137</f>
        <v>0</v>
      </c>
      <c r="G137" s="83" t="str">
        <f>'4 ABC'!P137</f>
        <v>X</v>
      </c>
      <c r="H137" s="92">
        <f>'4 ABC'!Q137</f>
        <v>0</v>
      </c>
      <c r="I137" s="93" t="str">
        <f t="shared" si="5"/>
        <v>X</v>
      </c>
      <c r="J137" s="96" t="str">
        <f t="shared" si="4"/>
        <v>X</v>
      </c>
    </row>
    <row r="138" spans="1:10" ht="12.75">
      <c r="A138" s="95">
        <v>135</v>
      </c>
      <c r="B138" s="90">
        <f>VLOOKUP(A138,'Seznam družstev'!$C$2:$D$183,2,FALSE)</f>
        <v>0</v>
      </c>
      <c r="C138" s="33" t="str">
        <f>'1 plavání v šatech'!P138</f>
        <v>X</v>
      </c>
      <c r="D138" s="91">
        <f>'1 plavání v šatech'!Q138</f>
        <v>0</v>
      </c>
      <c r="E138" s="33" t="str">
        <f>'2 břemeno'!P138</f>
        <v>X</v>
      </c>
      <c r="F138" s="91">
        <f>'2 břemeno'!Q138</f>
        <v>0</v>
      </c>
      <c r="G138" s="83" t="str">
        <f>'4 ABC'!P138</f>
        <v>X</v>
      </c>
      <c r="H138" s="92">
        <f>'4 ABC'!Q138</f>
        <v>0</v>
      </c>
      <c r="I138" s="93" t="str">
        <f t="shared" si="5"/>
        <v>X</v>
      </c>
      <c r="J138" s="96" t="str">
        <f t="shared" si="4"/>
        <v>X</v>
      </c>
    </row>
    <row r="139" spans="1:10" ht="12.75">
      <c r="A139" s="95">
        <v>136</v>
      </c>
      <c r="B139" s="90">
        <f>VLOOKUP(A139,'Seznam družstev'!$C$2:$D$183,2,FALSE)</f>
        <v>0</v>
      </c>
      <c r="C139" s="33" t="str">
        <f>'1 plavání v šatech'!P139</f>
        <v>X</v>
      </c>
      <c r="D139" s="91">
        <f>'1 plavání v šatech'!Q139</f>
        <v>0</v>
      </c>
      <c r="E139" s="33" t="str">
        <f>'2 břemeno'!P139</f>
        <v>X</v>
      </c>
      <c r="F139" s="91">
        <f>'2 břemeno'!Q139</f>
        <v>0</v>
      </c>
      <c r="G139" s="83" t="str">
        <f>'4 ABC'!P139</f>
        <v>X</v>
      </c>
      <c r="H139" s="92">
        <f>'4 ABC'!Q139</f>
        <v>0</v>
      </c>
      <c r="I139" s="93" t="str">
        <f t="shared" si="5"/>
        <v>X</v>
      </c>
      <c r="J139" s="96" t="str">
        <f t="shared" si="4"/>
        <v>X</v>
      </c>
    </row>
    <row r="140" spans="1:10" ht="12.75">
      <c r="A140" s="95">
        <v>137</v>
      </c>
      <c r="B140" s="90">
        <f>VLOOKUP(A140,'Seznam družstev'!$C$2:$D$183,2,FALSE)</f>
        <v>0</v>
      </c>
      <c r="C140" s="33" t="str">
        <f>'1 plavání v šatech'!P140</f>
        <v>X</v>
      </c>
      <c r="D140" s="91">
        <f>'1 plavání v šatech'!Q140</f>
        <v>0</v>
      </c>
      <c r="E140" s="33" t="str">
        <f>'2 břemeno'!P140</f>
        <v>X</v>
      </c>
      <c r="F140" s="91">
        <f>'2 břemeno'!Q140</f>
        <v>0</v>
      </c>
      <c r="G140" s="83" t="str">
        <f>'4 ABC'!P140</f>
        <v>X</v>
      </c>
      <c r="H140" s="92">
        <f>'4 ABC'!Q140</f>
        <v>0</v>
      </c>
      <c r="I140" s="93" t="str">
        <f t="shared" si="5"/>
        <v>X</v>
      </c>
      <c r="J140" s="96" t="str">
        <f t="shared" si="4"/>
        <v>X</v>
      </c>
    </row>
    <row r="141" spans="1:10" ht="12.75">
      <c r="A141" s="95">
        <v>138</v>
      </c>
      <c r="B141" s="90">
        <f>VLOOKUP(A141,'Seznam družstev'!$C$2:$D$183,2,FALSE)</f>
        <v>0</v>
      </c>
      <c r="C141" s="33" t="str">
        <f>'1 plavání v šatech'!P141</f>
        <v>X</v>
      </c>
      <c r="D141" s="91">
        <f>'1 plavání v šatech'!Q141</f>
        <v>0</v>
      </c>
      <c r="E141" s="33" t="str">
        <f>'2 břemeno'!P141</f>
        <v>X</v>
      </c>
      <c r="F141" s="91">
        <f>'2 břemeno'!Q141</f>
        <v>0</v>
      </c>
      <c r="G141" s="83" t="str">
        <f>'4 ABC'!P141</f>
        <v>X</v>
      </c>
      <c r="H141" s="92">
        <f>'4 ABC'!Q141</f>
        <v>0</v>
      </c>
      <c r="I141" s="93" t="str">
        <f t="shared" si="5"/>
        <v>X</v>
      </c>
      <c r="J141" s="96" t="str">
        <f t="shared" si="4"/>
        <v>X</v>
      </c>
    </row>
    <row r="142" spans="1:10" ht="12.75">
      <c r="A142" s="95">
        <v>139</v>
      </c>
      <c r="B142" s="90">
        <f>VLOOKUP(A142,'Seznam družstev'!$C$2:$D$183,2,FALSE)</f>
        <v>0</v>
      </c>
      <c r="C142" s="33" t="str">
        <f>'1 plavání v šatech'!P142</f>
        <v>X</v>
      </c>
      <c r="D142" s="91">
        <f>'1 plavání v šatech'!Q142</f>
        <v>0</v>
      </c>
      <c r="E142" s="33" t="str">
        <f>'2 břemeno'!P142</f>
        <v>X</v>
      </c>
      <c r="F142" s="91">
        <f>'2 břemeno'!Q142</f>
        <v>0</v>
      </c>
      <c r="G142" s="83" t="str">
        <f>'4 ABC'!P142</f>
        <v>X</v>
      </c>
      <c r="H142" s="92">
        <f>'4 ABC'!Q142</f>
        <v>0</v>
      </c>
      <c r="I142" s="93" t="str">
        <f t="shared" si="5"/>
        <v>X</v>
      </c>
      <c r="J142" s="96" t="str">
        <f t="shared" si="4"/>
        <v>X</v>
      </c>
    </row>
    <row r="143" spans="1:10" ht="12.75">
      <c r="A143" s="95">
        <v>140</v>
      </c>
      <c r="B143" s="90">
        <f>VLOOKUP(A143,'Seznam družstev'!$C$2:$D$183,2,FALSE)</f>
        <v>0</v>
      </c>
      <c r="C143" s="33" t="str">
        <f>'1 plavání v šatech'!P143</f>
        <v>X</v>
      </c>
      <c r="D143" s="91">
        <f>'1 plavání v šatech'!Q143</f>
        <v>0</v>
      </c>
      <c r="E143" s="33" t="str">
        <f>'2 břemeno'!P143</f>
        <v>X</v>
      </c>
      <c r="F143" s="91">
        <f>'2 břemeno'!Q143</f>
        <v>0</v>
      </c>
      <c r="G143" s="83" t="str">
        <f>'4 ABC'!P143</f>
        <v>X</v>
      </c>
      <c r="H143" s="92">
        <f>'4 ABC'!Q143</f>
        <v>0</v>
      </c>
      <c r="I143" s="93" t="str">
        <f t="shared" si="5"/>
        <v>X</v>
      </c>
      <c r="J143" s="96" t="str">
        <f t="shared" si="4"/>
        <v>X</v>
      </c>
    </row>
    <row r="144" spans="1:10" ht="12.75">
      <c r="A144" s="95">
        <v>141</v>
      </c>
      <c r="B144" s="90">
        <f>VLOOKUP(A144,'Seznam družstev'!$C$2:$D$183,2,FALSE)</f>
        <v>0</v>
      </c>
      <c r="C144" s="33" t="str">
        <f>'1 plavání v šatech'!P144</f>
        <v>X</v>
      </c>
      <c r="D144" s="91">
        <f>'1 plavání v šatech'!Q144</f>
        <v>0</v>
      </c>
      <c r="E144" s="33" t="str">
        <f>'2 břemeno'!P144</f>
        <v>X</v>
      </c>
      <c r="F144" s="91">
        <f>'2 břemeno'!Q144</f>
        <v>0</v>
      </c>
      <c r="G144" s="83" t="str">
        <f>'4 ABC'!P144</f>
        <v>X</v>
      </c>
      <c r="H144" s="92">
        <f>'4 ABC'!Q144</f>
        <v>0</v>
      </c>
      <c r="I144" s="93" t="str">
        <f t="shared" si="5"/>
        <v>X</v>
      </c>
      <c r="J144" s="96" t="str">
        <f t="shared" si="4"/>
        <v>X</v>
      </c>
    </row>
    <row r="145" spans="1:10" ht="12.75">
      <c r="A145" s="95">
        <v>142</v>
      </c>
      <c r="B145" s="90">
        <f>VLOOKUP(A145,'Seznam družstev'!$C$2:$D$183,2,FALSE)</f>
        <v>0</v>
      </c>
      <c r="C145" s="33" t="str">
        <f>'1 plavání v šatech'!P145</f>
        <v>X</v>
      </c>
      <c r="D145" s="91">
        <f>'1 plavání v šatech'!Q145</f>
        <v>0</v>
      </c>
      <c r="E145" s="33" t="str">
        <f>'2 břemeno'!P145</f>
        <v>X</v>
      </c>
      <c r="F145" s="91">
        <f>'2 břemeno'!Q145</f>
        <v>0</v>
      </c>
      <c r="G145" s="83" t="str">
        <f>'4 ABC'!P145</f>
        <v>X</v>
      </c>
      <c r="H145" s="92">
        <f>'4 ABC'!Q145</f>
        <v>0</v>
      </c>
      <c r="I145" s="93" t="str">
        <f t="shared" si="5"/>
        <v>X</v>
      </c>
      <c r="J145" s="96" t="str">
        <f t="shared" si="4"/>
        <v>X</v>
      </c>
    </row>
    <row r="146" spans="1:10" ht="12.75">
      <c r="A146" s="95">
        <v>143</v>
      </c>
      <c r="B146" s="90">
        <f>VLOOKUP(A146,'Seznam družstev'!$C$2:$D$183,2,FALSE)</f>
        <v>0</v>
      </c>
      <c r="C146" s="33" t="str">
        <f>'1 plavání v šatech'!P146</f>
        <v>X</v>
      </c>
      <c r="D146" s="91">
        <f>'1 plavání v šatech'!Q146</f>
        <v>0</v>
      </c>
      <c r="E146" s="33" t="str">
        <f>'2 břemeno'!P146</f>
        <v>X</v>
      </c>
      <c r="F146" s="91">
        <f>'2 břemeno'!Q146</f>
        <v>0</v>
      </c>
      <c r="G146" s="83" t="str">
        <f>'4 ABC'!P146</f>
        <v>X</v>
      </c>
      <c r="H146" s="92">
        <f>'4 ABC'!Q146</f>
        <v>0</v>
      </c>
      <c r="I146" s="93" t="str">
        <f t="shared" si="5"/>
        <v>X</v>
      </c>
      <c r="J146" s="96" t="str">
        <f t="shared" si="4"/>
        <v>X</v>
      </c>
    </row>
    <row r="147" spans="1:10" ht="12.75">
      <c r="A147" s="95">
        <v>144</v>
      </c>
      <c r="B147" s="90">
        <f>VLOOKUP(A147,'Seznam družstev'!$C$2:$D$183,2,FALSE)</f>
        <v>0</v>
      </c>
      <c r="C147" s="33" t="str">
        <f>'1 plavání v šatech'!P147</f>
        <v>X</v>
      </c>
      <c r="D147" s="91">
        <f>'1 plavání v šatech'!Q147</f>
        <v>0</v>
      </c>
      <c r="E147" s="33" t="str">
        <f>'2 břemeno'!P147</f>
        <v>X</v>
      </c>
      <c r="F147" s="91">
        <f>'2 břemeno'!Q147</f>
        <v>0</v>
      </c>
      <c r="G147" s="83" t="str">
        <f>'4 ABC'!P147</f>
        <v>X</v>
      </c>
      <c r="H147" s="92">
        <f>'4 ABC'!Q147</f>
        <v>0</v>
      </c>
      <c r="I147" s="93" t="str">
        <f t="shared" si="5"/>
        <v>X</v>
      </c>
      <c r="J147" s="96" t="str">
        <f t="shared" si="4"/>
        <v>X</v>
      </c>
    </row>
    <row r="148" spans="1:10" ht="12.75">
      <c r="A148" s="95">
        <v>145</v>
      </c>
      <c r="B148" s="90">
        <f>VLOOKUP(A148,'Seznam družstev'!$C$2:$D$183,2,FALSE)</f>
        <v>0</v>
      </c>
      <c r="C148" s="33" t="str">
        <f>'1 plavání v šatech'!P148</f>
        <v>X</v>
      </c>
      <c r="D148" s="91">
        <f>'1 plavání v šatech'!Q148</f>
        <v>0</v>
      </c>
      <c r="E148" s="33" t="str">
        <f>'2 břemeno'!P148</f>
        <v>X</v>
      </c>
      <c r="F148" s="91">
        <f>'2 břemeno'!Q148</f>
        <v>0</v>
      </c>
      <c r="G148" s="83" t="str">
        <f>'4 ABC'!P148</f>
        <v>X</v>
      </c>
      <c r="H148" s="92">
        <f>'4 ABC'!Q148</f>
        <v>0</v>
      </c>
      <c r="I148" s="93" t="str">
        <f t="shared" si="5"/>
        <v>X</v>
      </c>
      <c r="J148" s="96" t="str">
        <f t="shared" si="4"/>
        <v>X</v>
      </c>
    </row>
    <row r="149" spans="1:10" ht="12.75">
      <c r="A149" s="95">
        <v>146</v>
      </c>
      <c r="B149" s="90">
        <f>VLOOKUP(A149,'Seznam družstev'!$C$2:$D$183,2,FALSE)</f>
        <v>0</v>
      </c>
      <c r="C149" s="33" t="str">
        <f>'1 plavání v šatech'!P149</f>
        <v>X</v>
      </c>
      <c r="D149" s="91">
        <f>'1 plavání v šatech'!Q149</f>
        <v>0</v>
      </c>
      <c r="E149" s="33" t="str">
        <f>'2 břemeno'!P149</f>
        <v>X</v>
      </c>
      <c r="F149" s="91">
        <f>'2 břemeno'!Q149</f>
        <v>0</v>
      </c>
      <c r="G149" s="83" t="str">
        <f>'4 ABC'!P149</f>
        <v>X</v>
      </c>
      <c r="H149" s="92">
        <f>'4 ABC'!Q149</f>
        <v>0</v>
      </c>
      <c r="I149" s="93" t="str">
        <f t="shared" si="5"/>
        <v>X</v>
      </c>
      <c r="J149" s="96" t="str">
        <f t="shared" si="4"/>
        <v>X</v>
      </c>
    </row>
    <row r="150" spans="1:10" ht="12.75">
      <c r="A150" s="95">
        <v>147</v>
      </c>
      <c r="B150" s="90">
        <f>VLOOKUP(A150,'Seznam družstev'!$C$2:$D$183,2,FALSE)</f>
        <v>0</v>
      </c>
      <c r="C150" s="33" t="str">
        <f>'1 plavání v šatech'!P150</f>
        <v>X</v>
      </c>
      <c r="D150" s="91">
        <f>'1 plavání v šatech'!Q150</f>
        <v>0</v>
      </c>
      <c r="E150" s="33" t="str">
        <f>'2 břemeno'!P150</f>
        <v>X</v>
      </c>
      <c r="F150" s="91">
        <f>'2 břemeno'!Q150</f>
        <v>0</v>
      </c>
      <c r="G150" s="83" t="str">
        <f>'4 ABC'!P150</f>
        <v>X</v>
      </c>
      <c r="H150" s="92">
        <f>'4 ABC'!Q150</f>
        <v>0</v>
      </c>
      <c r="I150" s="93" t="str">
        <f t="shared" si="5"/>
        <v>X</v>
      </c>
      <c r="J150" s="96" t="str">
        <f t="shared" si="4"/>
        <v>X</v>
      </c>
    </row>
    <row r="151" spans="1:10" ht="12.75">
      <c r="A151" s="95">
        <v>148</v>
      </c>
      <c r="B151" s="90">
        <f>VLOOKUP(A151,'Seznam družstev'!$C$2:$D$183,2,FALSE)</f>
        <v>0</v>
      </c>
      <c r="C151" s="33" t="str">
        <f>'1 plavání v šatech'!P151</f>
        <v>X</v>
      </c>
      <c r="D151" s="91">
        <f>'1 plavání v šatech'!Q151</f>
        <v>0</v>
      </c>
      <c r="E151" s="33" t="str">
        <f>'2 břemeno'!P151</f>
        <v>X</v>
      </c>
      <c r="F151" s="91">
        <f>'2 břemeno'!Q151</f>
        <v>0</v>
      </c>
      <c r="G151" s="83" t="str">
        <f>'4 ABC'!P151</f>
        <v>X</v>
      </c>
      <c r="H151" s="92">
        <f>'4 ABC'!Q151</f>
        <v>0</v>
      </c>
      <c r="I151" s="93" t="str">
        <f t="shared" si="5"/>
        <v>X</v>
      </c>
      <c r="J151" s="96" t="str">
        <f t="shared" si="4"/>
        <v>X</v>
      </c>
    </row>
    <row r="152" spans="1:10" ht="12.75">
      <c r="A152" s="95">
        <v>149</v>
      </c>
      <c r="B152" s="90">
        <f>VLOOKUP(A152,'Seznam družstev'!$C$2:$D$183,2,FALSE)</f>
        <v>0</v>
      </c>
      <c r="C152" s="33" t="str">
        <f>'1 plavání v šatech'!P152</f>
        <v>X</v>
      </c>
      <c r="D152" s="91">
        <f>'1 plavání v šatech'!Q152</f>
        <v>0</v>
      </c>
      <c r="E152" s="33" t="str">
        <f>'2 břemeno'!P152</f>
        <v>X</v>
      </c>
      <c r="F152" s="91">
        <f>'2 břemeno'!Q152</f>
        <v>0</v>
      </c>
      <c r="G152" s="83" t="str">
        <f>'4 ABC'!P152</f>
        <v>X</v>
      </c>
      <c r="H152" s="92">
        <f>'4 ABC'!Q152</f>
        <v>0</v>
      </c>
      <c r="I152" s="93" t="str">
        <f t="shared" si="5"/>
        <v>X</v>
      </c>
      <c r="J152" s="96" t="str">
        <f t="shared" si="4"/>
        <v>X</v>
      </c>
    </row>
    <row r="153" spans="1:10" ht="12.75">
      <c r="A153" s="95">
        <v>150</v>
      </c>
      <c r="B153" s="90">
        <f>VLOOKUP(A153,'Seznam družstev'!$C$2:$D$183,2,FALSE)</f>
        <v>0</v>
      </c>
      <c r="C153" s="33" t="str">
        <f>'1 plavání v šatech'!P153</f>
        <v>X</v>
      </c>
      <c r="D153" s="91">
        <f>'1 plavání v šatech'!Q153</f>
        <v>0</v>
      </c>
      <c r="E153" s="33" t="str">
        <f>'2 břemeno'!P153</f>
        <v>X</v>
      </c>
      <c r="F153" s="91">
        <f>'2 břemeno'!Q153</f>
        <v>0</v>
      </c>
      <c r="G153" s="83" t="str">
        <f>'4 ABC'!P153</f>
        <v>X</v>
      </c>
      <c r="H153" s="92">
        <f>'4 ABC'!Q153</f>
        <v>0</v>
      </c>
      <c r="I153" s="93" t="str">
        <f t="shared" si="5"/>
        <v>X</v>
      </c>
      <c r="J153" s="96" t="str">
        <f t="shared" si="4"/>
        <v>X</v>
      </c>
    </row>
    <row r="154" spans="1:10" ht="12.75">
      <c r="A154" s="95">
        <v>151</v>
      </c>
      <c r="B154" s="90">
        <f>VLOOKUP(A154,'Seznam družstev'!$C$2:$D$183,2,FALSE)</f>
        <v>0</v>
      </c>
      <c r="C154" s="33" t="str">
        <f>'1 plavání v šatech'!P154</f>
        <v>X</v>
      </c>
      <c r="D154" s="91">
        <f>'1 plavání v šatech'!Q154</f>
        <v>0</v>
      </c>
      <c r="E154" s="33" t="str">
        <f>'2 břemeno'!P154</f>
        <v>X</v>
      </c>
      <c r="F154" s="91">
        <f>'2 břemeno'!Q154</f>
        <v>0</v>
      </c>
      <c r="G154" s="83" t="str">
        <f>'4 ABC'!P154</f>
        <v>X</v>
      </c>
      <c r="H154" s="92">
        <f>'4 ABC'!Q154</f>
        <v>0</v>
      </c>
      <c r="I154" s="93" t="str">
        <f t="shared" si="5"/>
        <v>X</v>
      </c>
      <c r="J154" s="96" t="str">
        <f t="shared" si="4"/>
        <v>X</v>
      </c>
    </row>
    <row r="155" spans="1:10" ht="12.75">
      <c r="A155" s="95">
        <v>152</v>
      </c>
      <c r="B155" s="90">
        <f>VLOOKUP(A155,'Seznam družstev'!$C$2:$D$183,2,FALSE)</f>
        <v>0</v>
      </c>
      <c r="C155" s="33" t="str">
        <f>'1 plavání v šatech'!P155</f>
        <v>X</v>
      </c>
      <c r="D155" s="91">
        <f>'1 plavání v šatech'!Q155</f>
        <v>0</v>
      </c>
      <c r="E155" s="33" t="str">
        <f>'2 břemeno'!P155</f>
        <v>X</v>
      </c>
      <c r="F155" s="91">
        <f>'2 břemeno'!Q155</f>
        <v>0</v>
      </c>
      <c r="G155" s="83" t="str">
        <f>'4 ABC'!P155</f>
        <v>X</v>
      </c>
      <c r="H155" s="92">
        <f>'4 ABC'!Q155</f>
        <v>0</v>
      </c>
      <c r="I155" s="93" t="str">
        <f t="shared" si="5"/>
        <v>X</v>
      </c>
      <c r="J155" s="96" t="str">
        <f t="shared" si="4"/>
        <v>X</v>
      </c>
    </row>
    <row r="156" spans="1:10" ht="12.75">
      <c r="A156" s="95">
        <v>153</v>
      </c>
      <c r="B156" s="90">
        <f>VLOOKUP(A156,'Seznam družstev'!$C$2:$D$183,2,FALSE)</f>
        <v>0</v>
      </c>
      <c r="C156" s="33" t="str">
        <f>'1 plavání v šatech'!P156</f>
        <v>X</v>
      </c>
      <c r="D156" s="91">
        <f>'1 plavání v šatech'!Q156</f>
        <v>0</v>
      </c>
      <c r="E156" s="33" t="str">
        <f>'2 břemeno'!P156</f>
        <v>X</v>
      </c>
      <c r="F156" s="91">
        <f>'2 břemeno'!Q156</f>
        <v>0</v>
      </c>
      <c r="G156" s="83" t="str">
        <f>'4 ABC'!P156</f>
        <v>X</v>
      </c>
      <c r="H156" s="92">
        <f>'4 ABC'!Q156</f>
        <v>0</v>
      </c>
      <c r="I156" s="93" t="str">
        <f t="shared" si="5"/>
        <v>X</v>
      </c>
      <c r="J156" s="96" t="str">
        <f t="shared" si="4"/>
        <v>X</v>
      </c>
    </row>
    <row r="157" spans="1:10" ht="12.75">
      <c r="A157" s="95">
        <v>154</v>
      </c>
      <c r="B157" s="90">
        <f>VLOOKUP(A157,'Seznam družstev'!$C$2:$D$183,2,FALSE)</f>
        <v>0</v>
      </c>
      <c r="C157" s="33" t="str">
        <f>'1 plavání v šatech'!P157</f>
        <v>X</v>
      </c>
      <c r="D157" s="91">
        <f>'1 plavání v šatech'!Q157</f>
        <v>0</v>
      </c>
      <c r="E157" s="33" t="str">
        <f>'2 břemeno'!P157</f>
        <v>X</v>
      </c>
      <c r="F157" s="91">
        <f>'2 břemeno'!Q157</f>
        <v>0</v>
      </c>
      <c r="G157" s="83" t="str">
        <f>'4 ABC'!P157</f>
        <v>X</v>
      </c>
      <c r="H157" s="92">
        <f>'4 ABC'!Q157</f>
        <v>0</v>
      </c>
      <c r="I157" s="93" t="str">
        <f t="shared" si="5"/>
        <v>X</v>
      </c>
      <c r="J157" s="96" t="str">
        <f t="shared" si="4"/>
        <v>X</v>
      </c>
    </row>
    <row r="158" spans="1:10" ht="12.75">
      <c r="A158" s="95">
        <v>155</v>
      </c>
      <c r="B158" s="90">
        <f>VLOOKUP(A158,'Seznam družstev'!$C$2:$D$183,2,FALSE)</f>
        <v>0</v>
      </c>
      <c r="C158" s="33" t="str">
        <f>'1 plavání v šatech'!P158</f>
        <v>X</v>
      </c>
      <c r="D158" s="91">
        <f>'1 plavání v šatech'!Q158</f>
        <v>0</v>
      </c>
      <c r="E158" s="33" t="str">
        <f>'2 břemeno'!P158</f>
        <v>X</v>
      </c>
      <c r="F158" s="91">
        <f>'2 břemeno'!Q158</f>
        <v>0</v>
      </c>
      <c r="G158" s="83" t="str">
        <f>'4 ABC'!P158</f>
        <v>X</v>
      </c>
      <c r="H158" s="92">
        <f>'4 ABC'!Q158</f>
        <v>0</v>
      </c>
      <c r="I158" s="93" t="str">
        <f t="shared" si="5"/>
        <v>X</v>
      </c>
      <c r="J158" s="96" t="str">
        <f t="shared" si="4"/>
        <v>X</v>
      </c>
    </row>
    <row r="159" spans="1:10" ht="12.75">
      <c r="A159" s="95">
        <v>156</v>
      </c>
      <c r="B159" s="90">
        <f>VLOOKUP(A159,'Seznam družstev'!$C$2:$D$183,2,FALSE)</f>
        <v>0</v>
      </c>
      <c r="C159" s="33" t="str">
        <f>'1 plavání v šatech'!P159</f>
        <v>X</v>
      </c>
      <c r="D159" s="91">
        <f>'1 plavání v šatech'!Q159</f>
        <v>0</v>
      </c>
      <c r="E159" s="33" t="str">
        <f>'2 břemeno'!P159</f>
        <v>X</v>
      </c>
      <c r="F159" s="91">
        <f>'2 břemeno'!Q159</f>
        <v>0</v>
      </c>
      <c r="G159" s="83" t="str">
        <f>'4 ABC'!P159</f>
        <v>X</v>
      </c>
      <c r="H159" s="92">
        <f>'4 ABC'!Q159</f>
        <v>0</v>
      </c>
      <c r="I159" s="93" t="str">
        <f t="shared" si="5"/>
        <v>X</v>
      </c>
      <c r="J159" s="96" t="str">
        <f t="shared" si="4"/>
        <v>X</v>
      </c>
    </row>
    <row r="160" spans="1:10" ht="12.75">
      <c r="A160" s="95">
        <v>157</v>
      </c>
      <c r="B160" s="90">
        <f>VLOOKUP(A160,'Seznam družstev'!$C$2:$D$183,2,FALSE)</f>
        <v>0</v>
      </c>
      <c r="C160" s="33" t="str">
        <f>'1 plavání v šatech'!P160</f>
        <v>X</v>
      </c>
      <c r="D160" s="91">
        <f>'1 plavání v šatech'!Q160</f>
        <v>0</v>
      </c>
      <c r="E160" s="33" t="str">
        <f>'2 břemeno'!P160</f>
        <v>X</v>
      </c>
      <c r="F160" s="91">
        <f>'2 břemeno'!Q160</f>
        <v>0</v>
      </c>
      <c r="G160" s="83" t="str">
        <f>'4 ABC'!P160</f>
        <v>X</v>
      </c>
      <c r="H160" s="92">
        <f>'4 ABC'!Q160</f>
        <v>0</v>
      </c>
      <c r="I160" s="93" t="str">
        <f t="shared" si="5"/>
        <v>X</v>
      </c>
      <c r="J160" s="96" t="str">
        <f t="shared" si="4"/>
        <v>X</v>
      </c>
    </row>
    <row r="161" spans="1:10" ht="12.75">
      <c r="A161" s="95">
        <v>158</v>
      </c>
      <c r="B161" s="90">
        <f>VLOOKUP(A161,'Seznam družstev'!$C$2:$D$183,2,FALSE)</f>
        <v>0</v>
      </c>
      <c r="C161" s="33" t="str">
        <f>'1 plavání v šatech'!P161</f>
        <v>X</v>
      </c>
      <c r="D161" s="91">
        <f>'1 plavání v šatech'!Q161</f>
        <v>0</v>
      </c>
      <c r="E161" s="33" t="str">
        <f>'2 břemeno'!P161</f>
        <v>X</v>
      </c>
      <c r="F161" s="91">
        <f>'2 břemeno'!Q161</f>
        <v>0</v>
      </c>
      <c r="G161" s="83" t="str">
        <f>'4 ABC'!P161</f>
        <v>X</v>
      </c>
      <c r="H161" s="92">
        <f>'4 ABC'!Q161</f>
        <v>0</v>
      </c>
      <c r="I161" s="93" t="str">
        <f t="shared" si="5"/>
        <v>X</v>
      </c>
      <c r="J161" s="96" t="str">
        <f t="shared" si="4"/>
        <v>X</v>
      </c>
    </row>
    <row r="162" spans="1:10" ht="12.75">
      <c r="A162" s="95">
        <v>159</v>
      </c>
      <c r="B162" s="90">
        <f>VLOOKUP(A162,'Seznam družstev'!$C$2:$D$183,2,FALSE)</f>
        <v>0</v>
      </c>
      <c r="C162" s="33" t="str">
        <f>'1 plavání v šatech'!P162</f>
        <v>X</v>
      </c>
      <c r="D162" s="91">
        <f>'1 plavání v šatech'!Q162</f>
        <v>0</v>
      </c>
      <c r="E162" s="33" t="str">
        <f>'2 břemeno'!P162</f>
        <v>X</v>
      </c>
      <c r="F162" s="91">
        <f>'2 břemeno'!Q162</f>
        <v>0</v>
      </c>
      <c r="G162" s="83" t="str">
        <f>'4 ABC'!P162</f>
        <v>X</v>
      </c>
      <c r="H162" s="92">
        <f>'4 ABC'!Q162</f>
        <v>0</v>
      </c>
      <c r="I162" s="93" t="str">
        <f t="shared" si="5"/>
        <v>X</v>
      </c>
      <c r="J162" s="96" t="str">
        <f t="shared" si="4"/>
        <v>X</v>
      </c>
    </row>
    <row r="163" spans="1:10" ht="12.75">
      <c r="A163" s="95">
        <v>160</v>
      </c>
      <c r="B163" s="90">
        <f>VLOOKUP(A163,'Seznam družstev'!$C$2:$D$183,2,FALSE)</f>
        <v>0</v>
      </c>
      <c r="C163" s="33" t="str">
        <f>'1 plavání v šatech'!P163</f>
        <v>X</v>
      </c>
      <c r="D163" s="91">
        <f>'1 plavání v šatech'!Q163</f>
        <v>0</v>
      </c>
      <c r="E163" s="33" t="str">
        <f>'2 břemeno'!P163</f>
        <v>X</v>
      </c>
      <c r="F163" s="91">
        <f>'2 břemeno'!Q163</f>
        <v>0</v>
      </c>
      <c r="G163" s="83" t="str">
        <f>'4 ABC'!P163</f>
        <v>X</v>
      </c>
      <c r="H163" s="92">
        <f>'4 ABC'!Q163</f>
        <v>0</v>
      </c>
      <c r="I163" s="93" t="str">
        <f t="shared" si="5"/>
        <v>X</v>
      </c>
      <c r="J163" s="96" t="str">
        <f t="shared" si="4"/>
        <v>X</v>
      </c>
    </row>
    <row r="164" spans="1:10" ht="12.75">
      <c r="A164" s="95">
        <v>161</v>
      </c>
      <c r="B164" s="90">
        <f>VLOOKUP(A164,'Seznam družstev'!$C$2:$D$183,2,FALSE)</f>
        <v>0</v>
      </c>
      <c r="C164" s="33" t="str">
        <f>'1 plavání v šatech'!P164</f>
        <v>X</v>
      </c>
      <c r="D164" s="91">
        <f>'1 plavání v šatech'!Q164</f>
        <v>0</v>
      </c>
      <c r="E164" s="33" t="str">
        <f>'2 břemeno'!P164</f>
        <v>X</v>
      </c>
      <c r="F164" s="91">
        <f>'2 břemeno'!Q164</f>
        <v>0</v>
      </c>
      <c r="G164" s="83" t="str">
        <f>'4 ABC'!P164</f>
        <v>X</v>
      </c>
      <c r="H164" s="92">
        <f>'4 ABC'!Q164</f>
        <v>0</v>
      </c>
      <c r="I164" s="93" t="str">
        <f t="shared" si="5"/>
        <v>X</v>
      </c>
      <c r="J164" s="96" t="str">
        <f aca="true" t="shared" si="6" ref="J164:J183">IF(I164="X","X",RANK(I164,$I$4:$I$63,1))</f>
        <v>X</v>
      </c>
    </row>
    <row r="165" spans="1:10" ht="12.75">
      <c r="A165" s="95">
        <v>162</v>
      </c>
      <c r="B165" s="90">
        <f>VLOOKUP(A165,'Seznam družstev'!$C$2:$D$183,2,FALSE)</f>
        <v>0</v>
      </c>
      <c r="C165" s="33" t="str">
        <f>'1 plavání v šatech'!P165</f>
        <v>X</v>
      </c>
      <c r="D165" s="91">
        <f>'1 plavání v šatech'!Q165</f>
        <v>0</v>
      </c>
      <c r="E165" s="33" t="str">
        <f>'2 břemeno'!P165</f>
        <v>X</v>
      </c>
      <c r="F165" s="91">
        <f>'2 břemeno'!Q165</f>
        <v>0</v>
      </c>
      <c r="G165" s="83" t="str">
        <f>'4 ABC'!P165</f>
        <v>X</v>
      </c>
      <c r="H165" s="92">
        <f>'4 ABC'!Q165</f>
        <v>0</v>
      </c>
      <c r="I165" s="93" t="str">
        <f t="shared" si="5"/>
        <v>X</v>
      </c>
      <c r="J165" s="96" t="str">
        <f t="shared" si="6"/>
        <v>X</v>
      </c>
    </row>
    <row r="166" spans="1:10" ht="12.75">
      <c r="A166" s="95">
        <v>163</v>
      </c>
      <c r="B166" s="90">
        <f>VLOOKUP(A166,'Seznam družstev'!$C$2:$D$183,2,FALSE)</f>
        <v>0</v>
      </c>
      <c r="C166" s="33" t="str">
        <f>'1 plavání v šatech'!P166</f>
        <v>X</v>
      </c>
      <c r="D166" s="91">
        <f>'1 plavání v šatech'!Q166</f>
        <v>0</v>
      </c>
      <c r="E166" s="33" t="str">
        <f>'2 břemeno'!P166</f>
        <v>X</v>
      </c>
      <c r="F166" s="91">
        <f>'2 břemeno'!Q166</f>
        <v>0</v>
      </c>
      <c r="G166" s="83" t="str">
        <f>'4 ABC'!P166</f>
        <v>X</v>
      </c>
      <c r="H166" s="92">
        <f>'4 ABC'!Q166</f>
        <v>0</v>
      </c>
      <c r="I166" s="93" t="str">
        <f t="shared" si="5"/>
        <v>X</v>
      </c>
      <c r="J166" s="96" t="str">
        <f t="shared" si="6"/>
        <v>X</v>
      </c>
    </row>
    <row r="167" spans="1:10" ht="12.75">
      <c r="A167" s="95">
        <v>164</v>
      </c>
      <c r="B167" s="90">
        <f>VLOOKUP(A167,'Seznam družstev'!$C$2:$D$183,2,FALSE)</f>
        <v>0</v>
      </c>
      <c r="C167" s="33" t="str">
        <f>'1 plavání v šatech'!P167</f>
        <v>X</v>
      </c>
      <c r="D167" s="91">
        <f>'1 plavání v šatech'!Q167</f>
        <v>0</v>
      </c>
      <c r="E167" s="33" t="str">
        <f>'2 břemeno'!P167</f>
        <v>X</v>
      </c>
      <c r="F167" s="91">
        <f>'2 břemeno'!Q167</f>
        <v>0</v>
      </c>
      <c r="G167" s="83" t="str">
        <f>'4 ABC'!P167</f>
        <v>X</v>
      </c>
      <c r="H167" s="92">
        <f>'4 ABC'!Q167</f>
        <v>0</v>
      </c>
      <c r="I167" s="93" t="str">
        <f t="shared" si="5"/>
        <v>X</v>
      </c>
      <c r="J167" s="96" t="str">
        <f t="shared" si="6"/>
        <v>X</v>
      </c>
    </row>
    <row r="168" spans="1:10" ht="12.75">
      <c r="A168" s="95">
        <v>165</v>
      </c>
      <c r="B168" s="90">
        <f>VLOOKUP(A168,'Seznam družstev'!$C$2:$D$183,2,FALSE)</f>
        <v>0</v>
      </c>
      <c r="C168" s="33" t="str">
        <f>'1 plavání v šatech'!P168</f>
        <v>X</v>
      </c>
      <c r="D168" s="91">
        <f>'1 plavání v šatech'!Q168</f>
        <v>0</v>
      </c>
      <c r="E168" s="33" t="str">
        <f>'2 břemeno'!P168</f>
        <v>X</v>
      </c>
      <c r="F168" s="91">
        <f>'2 břemeno'!Q168</f>
        <v>0</v>
      </c>
      <c r="G168" s="83" t="str">
        <f>'4 ABC'!P168</f>
        <v>X</v>
      </c>
      <c r="H168" s="92">
        <f>'4 ABC'!Q168</f>
        <v>0</v>
      </c>
      <c r="I168" s="93" t="str">
        <f t="shared" si="5"/>
        <v>X</v>
      </c>
      <c r="J168" s="96" t="str">
        <f t="shared" si="6"/>
        <v>X</v>
      </c>
    </row>
    <row r="169" spans="1:10" ht="12.75">
      <c r="A169" s="95">
        <v>166</v>
      </c>
      <c r="B169" s="90">
        <f>VLOOKUP(A169,'Seznam družstev'!$C$2:$D$183,2,FALSE)</f>
        <v>0</v>
      </c>
      <c r="C169" s="33" t="str">
        <f>'1 plavání v šatech'!P169</f>
        <v>X</v>
      </c>
      <c r="D169" s="91">
        <f>'1 plavání v šatech'!Q169</f>
        <v>0</v>
      </c>
      <c r="E169" s="33" t="str">
        <f>'2 břemeno'!P169</f>
        <v>X</v>
      </c>
      <c r="F169" s="91">
        <f>'2 břemeno'!Q169</f>
        <v>0</v>
      </c>
      <c r="G169" s="83" t="str">
        <f>'4 ABC'!P169</f>
        <v>X</v>
      </c>
      <c r="H169" s="92">
        <f>'4 ABC'!Q169</f>
        <v>0</v>
      </c>
      <c r="I169" s="93" t="str">
        <f t="shared" si="5"/>
        <v>X</v>
      </c>
      <c r="J169" s="96" t="str">
        <f t="shared" si="6"/>
        <v>X</v>
      </c>
    </row>
    <row r="170" spans="1:10" ht="12.75">
      <c r="A170" s="95">
        <v>167</v>
      </c>
      <c r="B170" s="90">
        <f>VLOOKUP(A170,'Seznam družstev'!$C$2:$D$183,2,FALSE)</f>
        <v>0</v>
      </c>
      <c r="C170" s="33" t="str">
        <f>'1 plavání v šatech'!P170</f>
        <v>X</v>
      </c>
      <c r="D170" s="91">
        <f>'1 plavání v šatech'!Q170</f>
        <v>0</v>
      </c>
      <c r="E170" s="33" t="str">
        <f>'2 břemeno'!P170</f>
        <v>X</v>
      </c>
      <c r="F170" s="91">
        <f>'2 břemeno'!Q170</f>
        <v>0</v>
      </c>
      <c r="G170" s="83" t="str">
        <f>'4 ABC'!P170</f>
        <v>X</v>
      </c>
      <c r="H170" s="92">
        <f>'4 ABC'!Q170</f>
        <v>0</v>
      </c>
      <c r="I170" s="93" t="str">
        <f t="shared" si="5"/>
        <v>X</v>
      </c>
      <c r="J170" s="96" t="str">
        <f t="shared" si="6"/>
        <v>X</v>
      </c>
    </row>
    <row r="171" spans="1:10" ht="12.75">
      <c r="A171" s="95">
        <v>168</v>
      </c>
      <c r="B171" s="90">
        <f>VLOOKUP(A171,'Seznam družstev'!$C$2:$D$183,2,FALSE)</f>
        <v>0</v>
      </c>
      <c r="C171" s="33" t="str">
        <f>'1 plavání v šatech'!P171</f>
        <v>X</v>
      </c>
      <c r="D171" s="91">
        <f>'1 plavání v šatech'!Q171</f>
        <v>0</v>
      </c>
      <c r="E171" s="33" t="str">
        <f>'2 břemeno'!P171</f>
        <v>X</v>
      </c>
      <c r="F171" s="91">
        <f>'2 břemeno'!Q171</f>
        <v>0</v>
      </c>
      <c r="G171" s="83" t="str">
        <f>'4 ABC'!P171</f>
        <v>X</v>
      </c>
      <c r="H171" s="92">
        <f>'4 ABC'!Q171</f>
        <v>0</v>
      </c>
      <c r="I171" s="93" t="str">
        <f t="shared" si="5"/>
        <v>X</v>
      </c>
      <c r="J171" s="96" t="str">
        <f t="shared" si="6"/>
        <v>X</v>
      </c>
    </row>
    <row r="172" spans="1:10" ht="12.75">
      <c r="A172" s="95">
        <v>169</v>
      </c>
      <c r="B172" s="90">
        <f>VLOOKUP(A172,'Seznam družstev'!$C$2:$D$183,2,FALSE)</f>
        <v>0</v>
      </c>
      <c r="C172" s="33" t="str">
        <f>'1 plavání v šatech'!P172</f>
        <v>X</v>
      </c>
      <c r="D172" s="91">
        <f>'1 plavání v šatech'!Q172</f>
        <v>0</v>
      </c>
      <c r="E172" s="33" t="str">
        <f>'2 břemeno'!P172</f>
        <v>X</v>
      </c>
      <c r="F172" s="91">
        <f>'2 břemeno'!Q172</f>
        <v>0</v>
      </c>
      <c r="G172" s="83" t="str">
        <f>'4 ABC'!P172</f>
        <v>X</v>
      </c>
      <c r="H172" s="92">
        <f>'4 ABC'!Q172</f>
        <v>0</v>
      </c>
      <c r="I172" s="93" t="str">
        <f t="shared" si="5"/>
        <v>X</v>
      </c>
      <c r="J172" s="96" t="str">
        <f t="shared" si="6"/>
        <v>X</v>
      </c>
    </row>
    <row r="173" spans="1:10" ht="12.75">
      <c r="A173" s="95">
        <v>170</v>
      </c>
      <c r="B173" s="90">
        <f>VLOOKUP(A173,'Seznam družstev'!$C$2:$D$183,2,FALSE)</f>
        <v>0</v>
      </c>
      <c r="C173" s="33" t="str">
        <f>'1 plavání v šatech'!P173</f>
        <v>X</v>
      </c>
      <c r="D173" s="91">
        <f>'1 plavání v šatech'!Q173</f>
        <v>0</v>
      </c>
      <c r="E173" s="33" t="str">
        <f>'2 břemeno'!P173</f>
        <v>X</v>
      </c>
      <c r="F173" s="91">
        <f>'2 břemeno'!Q173</f>
        <v>0</v>
      </c>
      <c r="G173" s="83" t="str">
        <f>'4 ABC'!P173</f>
        <v>X</v>
      </c>
      <c r="H173" s="92">
        <f>'4 ABC'!Q173</f>
        <v>0</v>
      </c>
      <c r="I173" s="93" t="str">
        <f t="shared" si="5"/>
        <v>X</v>
      </c>
      <c r="J173" s="96" t="str">
        <f t="shared" si="6"/>
        <v>X</v>
      </c>
    </row>
    <row r="174" spans="1:10" ht="12.75">
      <c r="A174" s="95">
        <v>171</v>
      </c>
      <c r="B174" s="90">
        <f>VLOOKUP(A174,'Seznam družstev'!$C$2:$D$183,2,FALSE)</f>
        <v>0</v>
      </c>
      <c r="C174" s="33" t="str">
        <f>'1 plavání v šatech'!P174</f>
        <v>X</v>
      </c>
      <c r="D174" s="91">
        <f>'1 plavání v šatech'!Q174</f>
        <v>0</v>
      </c>
      <c r="E174" s="33" t="str">
        <f>'2 břemeno'!P174</f>
        <v>X</v>
      </c>
      <c r="F174" s="91">
        <f>'2 břemeno'!Q174</f>
        <v>0</v>
      </c>
      <c r="G174" s="83" t="str">
        <f>'4 ABC'!P174</f>
        <v>X</v>
      </c>
      <c r="H174" s="92">
        <f>'4 ABC'!Q174</f>
        <v>0</v>
      </c>
      <c r="I174" s="93" t="str">
        <f t="shared" si="5"/>
        <v>X</v>
      </c>
      <c r="J174" s="96" t="str">
        <f t="shared" si="6"/>
        <v>X</v>
      </c>
    </row>
    <row r="175" spans="1:10" ht="12.75">
      <c r="A175" s="95">
        <v>172</v>
      </c>
      <c r="B175" s="90">
        <f>VLOOKUP(A175,'Seznam družstev'!$C$2:$D$183,2,FALSE)</f>
        <v>0</v>
      </c>
      <c r="C175" s="33" t="str">
        <f>'1 plavání v šatech'!P175</f>
        <v>X</v>
      </c>
      <c r="D175" s="91">
        <f>'1 plavání v šatech'!Q175</f>
        <v>0</v>
      </c>
      <c r="E175" s="33" t="str">
        <f>'2 břemeno'!P175</f>
        <v>X</v>
      </c>
      <c r="F175" s="91">
        <f>'2 břemeno'!Q175</f>
        <v>0</v>
      </c>
      <c r="G175" s="83" t="str">
        <f>'4 ABC'!P175</f>
        <v>X</v>
      </c>
      <c r="H175" s="92">
        <f>'4 ABC'!Q175</f>
        <v>0</v>
      </c>
      <c r="I175" s="93" t="str">
        <f t="shared" si="5"/>
        <v>X</v>
      </c>
      <c r="J175" s="96" t="str">
        <f t="shared" si="6"/>
        <v>X</v>
      </c>
    </row>
    <row r="176" spans="1:10" ht="12.75">
      <c r="A176" s="95">
        <v>173</v>
      </c>
      <c r="B176" s="90">
        <f>VLOOKUP(A176,'Seznam družstev'!$C$2:$D$183,2,FALSE)</f>
        <v>0</v>
      </c>
      <c r="C176" s="33" t="str">
        <f>'1 plavání v šatech'!P176</f>
        <v>X</v>
      </c>
      <c r="D176" s="91">
        <f>'1 plavání v šatech'!Q176</f>
        <v>0</v>
      </c>
      <c r="E176" s="33" t="str">
        <f>'2 břemeno'!P176</f>
        <v>X</v>
      </c>
      <c r="F176" s="91">
        <f>'2 břemeno'!Q176</f>
        <v>0</v>
      </c>
      <c r="G176" s="83" t="str">
        <f>'4 ABC'!P176</f>
        <v>X</v>
      </c>
      <c r="H176" s="92">
        <f>'4 ABC'!Q176</f>
        <v>0</v>
      </c>
      <c r="I176" s="93" t="str">
        <f t="shared" si="5"/>
        <v>X</v>
      </c>
      <c r="J176" s="96" t="str">
        <f t="shared" si="6"/>
        <v>X</v>
      </c>
    </row>
    <row r="177" spans="1:10" ht="12.75">
      <c r="A177" s="95">
        <v>174</v>
      </c>
      <c r="B177" s="90">
        <f>VLOOKUP(A177,'Seznam družstev'!$C$2:$D$183,2,FALSE)</f>
        <v>0</v>
      </c>
      <c r="C177" s="33" t="str">
        <f>'1 plavání v šatech'!P177</f>
        <v>X</v>
      </c>
      <c r="D177" s="91">
        <f>'1 plavání v šatech'!Q177</f>
        <v>0</v>
      </c>
      <c r="E177" s="33" t="str">
        <f>'2 břemeno'!P177</f>
        <v>X</v>
      </c>
      <c r="F177" s="91">
        <f>'2 břemeno'!Q177</f>
        <v>0</v>
      </c>
      <c r="G177" s="83" t="str">
        <f>'4 ABC'!P177</f>
        <v>X</v>
      </c>
      <c r="H177" s="92">
        <f>'4 ABC'!Q177</f>
        <v>0</v>
      </c>
      <c r="I177" s="93" t="str">
        <f t="shared" si="5"/>
        <v>X</v>
      </c>
      <c r="J177" s="96" t="str">
        <f t="shared" si="6"/>
        <v>X</v>
      </c>
    </row>
    <row r="178" spans="1:10" ht="12.75">
      <c r="A178" s="95">
        <v>175</v>
      </c>
      <c r="B178" s="90">
        <f>VLOOKUP(A178,'Seznam družstev'!$C$2:$D$183,2,FALSE)</f>
        <v>0</v>
      </c>
      <c r="C178" s="33" t="str">
        <f>'1 plavání v šatech'!P178</f>
        <v>X</v>
      </c>
      <c r="D178" s="91">
        <f>'1 plavání v šatech'!Q178</f>
        <v>0</v>
      </c>
      <c r="E178" s="33" t="str">
        <f>'2 břemeno'!P178</f>
        <v>X</v>
      </c>
      <c r="F178" s="91">
        <f>'2 břemeno'!Q178</f>
        <v>0</v>
      </c>
      <c r="G178" s="83" t="str">
        <f>'4 ABC'!P178</f>
        <v>X</v>
      </c>
      <c r="H178" s="92">
        <f>'4 ABC'!Q178</f>
        <v>0</v>
      </c>
      <c r="I178" s="93" t="str">
        <f t="shared" si="5"/>
        <v>X</v>
      </c>
      <c r="J178" s="96" t="str">
        <f t="shared" si="6"/>
        <v>X</v>
      </c>
    </row>
    <row r="179" spans="1:10" ht="12.75">
      <c r="A179" s="95">
        <v>176</v>
      </c>
      <c r="B179" s="90">
        <f>VLOOKUP(A179,'Seznam družstev'!$C$2:$D$183,2,FALSE)</f>
        <v>0</v>
      </c>
      <c r="C179" s="33" t="str">
        <f>'1 plavání v šatech'!P179</f>
        <v>X</v>
      </c>
      <c r="D179" s="91">
        <f>'1 plavání v šatech'!Q179</f>
        <v>0</v>
      </c>
      <c r="E179" s="33" t="str">
        <f>'2 břemeno'!P179</f>
        <v>X</v>
      </c>
      <c r="F179" s="91">
        <f>'2 břemeno'!Q179</f>
        <v>0</v>
      </c>
      <c r="G179" s="83" t="str">
        <f>'4 ABC'!P179</f>
        <v>X</v>
      </c>
      <c r="H179" s="92">
        <f>'4 ABC'!Q179</f>
        <v>0</v>
      </c>
      <c r="I179" s="93" t="str">
        <f t="shared" si="5"/>
        <v>X</v>
      </c>
      <c r="J179" s="96" t="str">
        <f t="shared" si="6"/>
        <v>X</v>
      </c>
    </row>
    <row r="180" spans="1:10" ht="12.75">
      <c r="A180" s="95">
        <v>177</v>
      </c>
      <c r="B180" s="90">
        <f>VLOOKUP(A180,'Seznam družstev'!$C$2:$D$183,2,FALSE)</f>
        <v>0</v>
      </c>
      <c r="C180" s="33" t="str">
        <f>'1 plavání v šatech'!P180</f>
        <v>X</v>
      </c>
      <c r="D180" s="91">
        <f>'1 plavání v šatech'!Q180</f>
        <v>0</v>
      </c>
      <c r="E180" s="33" t="str">
        <f>'2 břemeno'!P180</f>
        <v>X</v>
      </c>
      <c r="F180" s="91">
        <f>'2 břemeno'!Q180</f>
        <v>0</v>
      </c>
      <c r="G180" s="83" t="str">
        <f>'4 ABC'!P180</f>
        <v>X</v>
      </c>
      <c r="H180" s="92">
        <f>'4 ABC'!Q180</f>
        <v>0</v>
      </c>
      <c r="I180" s="93" t="str">
        <f t="shared" si="5"/>
        <v>X</v>
      </c>
      <c r="J180" s="96" t="str">
        <f t="shared" si="6"/>
        <v>X</v>
      </c>
    </row>
    <row r="181" spans="1:10" ht="12.75">
      <c r="A181" s="95">
        <v>178</v>
      </c>
      <c r="B181" s="90">
        <f>VLOOKUP(A181,'Seznam družstev'!$C$2:$D$183,2,FALSE)</f>
        <v>0</v>
      </c>
      <c r="C181" s="33" t="str">
        <f>'1 plavání v šatech'!P181</f>
        <v>X</v>
      </c>
      <c r="D181" s="91">
        <f>'1 plavání v šatech'!Q181</f>
        <v>0</v>
      </c>
      <c r="E181" s="33" t="str">
        <f>'2 břemeno'!P181</f>
        <v>X</v>
      </c>
      <c r="F181" s="91">
        <f>'2 břemeno'!Q181</f>
        <v>0</v>
      </c>
      <c r="G181" s="83" t="str">
        <f>'4 ABC'!P181</f>
        <v>X</v>
      </c>
      <c r="H181" s="92">
        <f>'4 ABC'!Q181</f>
        <v>0</v>
      </c>
      <c r="I181" s="93" t="str">
        <f t="shared" si="5"/>
        <v>X</v>
      </c>
      <c r="J181" s="96" t="str">
        <f t="shared" si="6"/>
        <v>X</v>
      </c>
    </row>
    <row r="182" spans="1:10" ht="12.75">
      <c r="A182" s="95">
        <v>179</v>
      </c>
      <c r="B182" s="90">
        <f>VLOOKUP(A182,'Seznam družstev'!$C$2:$D$183,2,FALSE)</f>
        <v>0</v>
      </c>
      <c r="C182" s="33" t="str">
        <f>'1 plavání v šatech'!P182</f>
        <v>X</v>
      </c>
      <c r="D182" s="91">
        <f>'1 plavání v šatech'!Q182</f>
        <v>0</v>
      </c>
      <c r="E182" s="33" t="str">
        <f>'2 břemeno'!P182</f>
        <v>X</v>
      </c>
      <c r="F182" s="91">
        <f>'2 břemeno'!Q182</f>
        <v>0</v>
      </c>
      <c r="G182" s="83" t="str">
        <f>'4 ABC'!P182</f>
        <v>X</v>
      </c>
      <c r="H182" s="92">
        <f>'4 ABC'!Q182</f>
        <v>0</v>
      </c>
      <c r="I182" s="93" t="str">
        <f t="shared" si="5"/>
        <v>X</v>
      </c>
      <c r="J182" s="96" t="str">
        <f t="shared" si="6"/>
        <v>X</v>
      </c>
    </row>
    <row r="183" spans="1:10" ht="13.5" thickBot="1">
      <c r="A183" s="97">
        <v>180</v>
      </c>
      <c r="B183" s="98">
        <f>VLOOKUP(A183,'Seznam družstev'!$C$2:$D$183,2,FALSE)</f>
        <v>0</v>
      </c>
      <c r="C183" s="33" t="str">
        <f>'1 plavání v šatech'!P183</f>
        <v>X</v>
      </c>
      <c r="D183" s="91">
        <f>'1 plavání v šatech'!Q183</f>
        <v>0</v>
      </c>
      <c r="E183" s="33" t="str">
        <f>'2 břemeno'!P183</f>
        <v>X</v>
      </c>
      <c r="F183" s="91">
        <f>'2 břemeno'!Q183</f>
        <v>0</v>
      </c>
      <c r="G183" s="83" t="str">
        <f>'4 ABC'!P183</f>
        <v>X</v>
      </c>
      <c r="H183" s="92">
        <f>'4 ABC'!Q183</f>
        <v>0</v>
      </c>
      <c r="I183" s="93" t="str">
        <f t="shared" si="5"/>
        <v>X</v>
      </c>
      <c r="J183" s="99" t="str">
        <f t="shared" si="6"/>
        <v>X</v>
      </c>
    </row>
  </sheetData>
  <sheetProtection/>
  <mergeCells count="8">
    <mergeCell ref="A1:J1"/>
    <mergeCell ref="A2:A3"/>
    <mergeCell ref="G2:H2"/>
    <mergeCell ref="I2:I3"/>
    <mergeCell ref="J2:J3"/>
    <mergeCell ref="C2:D2"/>
    <mergeCell ref="B2:B3"/>
    <mergeCell ref="E2:F2"/>
  </mergeCells>
  <printOptions horizontalCentered="1" verticalCentered="1"/>
  <pageMargins left="0.3937007874015748" right="0.3937007874015748" top="0.7874015748031497" bottom="0.787401574803149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G63"/>
  <sheetViews>
    <sheetView zoomScalePageLayoutView="0" workbookViewId="0" topLeftCell="A1">
      <selection activeCell="D1" sqref="D1:E16"/>
    </sheetView>
  </sheetViews>
  <sheetFormatPr defaultColWidth="9.00390625" defaultRowHeight="12.75" outlineLevelCol="1"/>
  <cols>
    <col min="1" max="1" width="8.375" style="0" customWidth="1" outlineLevel="1"/>
    <col min="2" max="2" width="45.25390625" style="0" customWidth="1" outlineLevel="1"/>
    <col min="4" max="4" width="13.25390625" style="0" customWidth="1"/>
    <col min="5" max="5" width="50.125" style="0" customWidth="1"/>
  </cols>
  <sheetData>
    <row r="1" spans="4:5" ht="43.5" customHeight="1" thickBot="1">
      <c r="D1" s="160" t="s">
        <v>158</v>
      </c>
      <c r="E1" s="161"/>
    </row>
    <row r="2" spans="1:5" ht="13.5" thickBot="1">
      <c r="A2" s="158" t="s">
        <v>18</v>
      </c>
      <c r="B2" s="159"/>
      <c r="D2" s="158" t="s">
        <v>18</v>
      </c>
      <c r="E2" s="159"/>
    </row>
    <row r="3" spans="1:5" ht="13.5" thickBot="1">
      <c r="A3" s="11" t="s">
        <v>4</v>
      </c>
      <c r="B3" s="12" t="s">
        <v>5</v>
      </c>
      <c r="D3" s="7" t="s">
        <v>4</v>
      </c>
      <c r="E3" s="5" t="s">
        <v>5</v>
      </c>
    </row>
    <row r="4" spans="1:5" ht="12.75">
      <c r="A4" s="9">
        <f>'průběžné výsledky druž.'!M4</f>
        <v>10</v>
      </c>
      <c r="B4" s="13" t="str">
        <f>'průběžné výsledky druž.'!B4</f>
        <v>Sokolov A</v>
      </c>
      <c r="D4" s="138">
        <v>1</v>
      </c>
      <c r="E4" s="6" t="str">
        <f>IF(A4="X","X",VLOOKUP(D4,$A$4:$B61,2,FALSE))</f>
        <v>Brno - střed</v>
      </c>
    </row>
    <row r="5" spans="1:5" ht="12.75">
      <c r="A5" s="9">
        <f>'průběžné výsledky druž.'!M5</f>
        <v>6</v>
      </c>
      <c r="B5" s="13" t="str">
        <f>'průběžné výsledky druž.'!B5</f>
        <v>Sokolov B</v>
      </c>
      <c r="D5" s="1">
        <v>2</v>
      </c>
      <c r="E5" s="6" t="str">
        <f>IF(A5="X","X",VLOOKUP(D5,$A$4:$B62,2,FALSE))</f>
        <v>Karlovy Vary A</v>
      </c>
    </row>
    <row r="6" spans="1:5" ht="12.75">
      <c r="A6" s="9">
        <f>'průběžné výsledky druž.'!M6</f>
        <v>4</v>
      </c>
      <c r="B6" s="13" t="str">
        <f>'průběžné výsledky druž.'!B6</f>
        <v>Ústí nad Labem 1</v>
      </c>
      <c r="D6" s="1">
        <v>3</v>
      </c>
      <c r="E6" s="6" t="str">
        <f>IF(A6="X","X",VLOOKUP(D6,$A$4:$B63,2,FALSE))</f>
        <v>Blansko A</v>
      </c>
    </row>
    <row r="7" spans="1:5" ht="12.75">
      <c r="A7" s="9">
        <f>'průběžné výsledky druž.'!M7</f>
        <v>12</v>
      </c>
      <c r="B7" s="13" t="str">
        <f>'průběžné výsledky druž.'!B7</f>
        <v>Ústí nad Labem 2</v>
      </c>
      <c r="D7" s="1">
        <v>4</v>
      </c>
      <c r="E7" s="6" t="str">
        <f>IF(A7="X","X",VLOOKUP(D7,$A$4:$B64,2,FALSE))</f>
        <v>Ústí nad Labem 1</v>
      </c>
    </row>
    <row r="8" spans="1:5" ht="12.75">
      <c r="A8" s="9">
        <f>'průběžné výsledky druž.'!M8</f>
        <v>5</v>
      </c>
      <c r="B8" s="13" t="str">
        <f>'průběžné výsledky druž.'!B8</f>
        <v>Brno-město A</v>
      </c>
      <c r="D8" s="1">
        <v>5</v>
      </c>
      <c r="E8" s="6" t="str">
        <f>IF(A8="X","X",VLOOKUP(D8,$A$4:$B65,2,FALSE))</f>
        <v>Brno-město A</v>
      </c>
    </row>
    <row r="9" spans="1:7" ht="12.75">
      <c r="A9" s="9">
        <f>'průběžné výsledky druž.'!M9</f>
        <v>9</v>
      </c>
      <c r="B9" s="13" t="str">
        <f>'průběžné výsledky druž.'!B9</f>
        <v>Brno-město B</v>
      </c>
      <c r="D9" s="1">
        <v>6</v>
      </c>
      <c r="E9" s="6" t="str">
        <f>IF(A9="X","X",VLOOKUP(D9,$A$4:$B66,2,FALSE))</f>
        <v>Sokolov B</v>
      </c>
      <c r="G9" s="51"/>
    </row>
    <row r="10" spans="1:5" ht="12.75">
      <c r="A10" s="9">
        <f>'průběžné výsledky druž.'!M10</f>
        <v>8</v>
      </c>
      <c r="B10" s="13" t="str">
        <f>'průběžné výsledky druž.'!B10</f>
        <v>Klatovy</v>
      </c>
      <c r="D10" s="1">
        <v>7</v>
      </c>
      <c r="E10" s="6" t="str">
        <f>IF(A10="X","X",VLOOKUP(D10,$A$4:$B67,2,FALSE))</f>
        <v>Blansko B</v>
      </c>
    </row>
    <row r="11" spans="1:5" ht="12.75">
      <c r="A11" s="9">
        <f>'průběžné výsledky druž.'!M11</f>
        <v>1</v>
      </c>
      <c r="B11" s="13" t="str">
        <f>'průběžné výsledky druž.'!B11</f>
        <v>Brno - střed</v>
      </c>
      <c r="D11" s="1">
        <v>8</v>
      </c>
      <c r="E11" s="6" t="str">
        <f>IF(A11="X","X",VLOOKUP(D11,$A$4:$B68,2,FALSE))</f>
        <v>Klatovy</v>
      </c>
    </row>
    <row r="12" spans="1:5" ht="12.75">
      <c r="A12" s="9">
        <f>'průběžné výsledky druž.'!M12</f>
        <v>2</v>
      </c>
      <c r="B12" s="13" t="str">
        <f>'průběžné výsledky druž.'!B12</f>
        <v>Karlovy Vary A</v>
      </c>
      <c r="D12" s="139">
        <v>9</v>
      </c>
      <c r="E12" s="140" t="str">
        <f>IF(A12="X","X",VLOOKUP(D12,$A$4:$B69,2,FALSE))</f>
        <v>Brno-město B</v>
      </c>
    </row>
    <row r="13" spans="1:5" ht="12.75">
      <c r="A13" s="9">
        <f>'průběžné výsledky druž.'!M13</f>
        <v>12</v>
      </c>
      <c r="B13" s="13" t="str">
        <f>'průběžné výsledky druž.'!B13</f>
        <v>Karlovy Vary B</v>
      </c>
      <c r="D13" s="139">
        <v>10</v>
      </c>
      <c r="E13" s="140" t="str">
        <f>IF(A13="X","X",VLOOKUP(D13,$A$4:$B70,2,FALSE))</f>
        <v>Sokolov A</v>
      </c>
    </row>
    <row r="14" spans="1:5" ht="12.75">
      <c r="A14" s="9">
        <f>'průběžné výsledky druž.'!M14</f>
        <v>3</v>
      </c>
      <c r="B14" s="13" t="str">
        <f>'průběžné výsledky druž.'!B14</f>
        <v>Blansko A</v>
      </c>
      <c r="D14" s="139">
        <v>11</v>
      </c>
      <c r="E14" s="140" t="str">
        <f>IF(A14="X","X",VLOOKUP(D14,$A$4:$B71,2,FALSE))</f>
        <v>Blansko C</v>
      </c>
    </row>
    <row r="15" spans="1:5" ht="12.75">
      <c r="A15" s="9">
        <f>'průběžné výsledky druž.'!M15</f>
        <v>7</v>
      </c>
      <c r="B15" s="13" t="str">
        <f>'průběžné výsledky druž.'!B15</f>
        <v>Blansko B</v>
      </c>
      <c r="D15" s="1">
        <v>12</v>
      </c>
      <c r="E15" s="6" t="str">
        <f>IF(A15="X","X",VLOOKUP(D15,$A$4:$B72,2,FALSE))</f>
        <v>Ústí nad Labem 2</v>
      </c>
    </row>
    <row r="16" spans="1:5" ht="12.75">
      <c r="A16" s="9">
        <f>'průběžné výsledky druž.'!M16</f>
        <v>11</v>
      </c>
      <c r="B16" s="13" t="str">
        <f>'průběžné výsledky druž.'!B16</f>
        <v>Blansko C</v>
      </c>
      <c r="D16" s="1">
        <v>13</v>
      </c>
      <c r="E16" s="6" t="s">
        <v>197</v>
      </c>
    </row>
    <row r="17" spans="1:5" ht="12.75">
      <c r="A17" s="9" t="str">
        <f>'průběžné výsledky druž.'!M17</f>
        <v>X</v>
      </c>
      <c r="B17" s="13">
        <f>'průběžné výsledky druž.'!B17</f>
        <v>0</v>
      </c>
      <c r="D17" s="1">
        <v>14</v>
      </c>
      <c r="E17" s="6" t="str">
        <f>IF(A17="X","X",VLOOKUP(D17,$A$4:$B74,2,FALSE))</f>
        <v>X</v>
      </c>
    </row>
    <row r="18" spans="1:5" ht="12.75">
      <c r="A18" s="9" t="str">
        <f>'průběžné výsledky druž.'!M18</f>
        <v>X</v>
      </c>
      <c r="B18" s="13">
        <f>'průběžné výsledky druž.'!B18</f>
        <v>0</v>
      </c>
      <c r="D18" s="1">
        <v>15</v>
      </c>
      <c r="E18" s="6" t="str">
        <f>IF(A18="X","X",VLOOKUP(D18,$A$4:$B75,2,FALSE))</f>
        <v>X</v>
      </c>
    </row>
    <row r="19" spans="1:5" ht="12.75">
      <c r="A19" s="9" t="str">
        <f>'průběžné výsledky druž.'!M19</f>
        <v>X</v>
      </c>
      <c r="B19" s="13">
        <f>'průběžné výsledky druž.'!B19</f>
        <v>0</v>
      </c>
      <c r="D19" s="1">
        <v>16</v>
      </c>
      <c r="E19" s="6" t="str">
        <f>IF(A19="X","X",VLOOKUP(D19,$A$4:$B76,2,FALSE))</f>
        <v>X</v>
      </c>
    </row>
    <row r="20" spans="1:5" ht="12.75">
      <c r="A20" s="9" t="str">
        <f>'průběžné výsledky druž.'!M20</f>
        <v>X</v>
      </c>
      <c r="B20" s="13">
        <f>'průběžné výsledky druž.'!B20</f>
        <v>0</v>
      </c>
      <c r="D20" s="1">
        <v>17</v>
      </c>
      <c r="E20" s="6" t="str">
        <f>IF(A20="X","X",VLOOKUP(D20,$A$4:$B77,2,FALSE))</f>
        <v>X</v>
      </c>
    </row>
    <row r="21" spans="1:5" ht="12.75">
      <c r="A21" s="9" t="str">
        <f>'průběžné výsledky druž.'!M21</f>
        <v>X</v>
      </c>
      <c r="B21" s="13">
        <f>'průběžné výsledky druž.'!B21</f>
        <v>0</v>
      </c>
      <c r="D21" s="1">
        <v>18</v>
      </c>
      <c r="E21" s="6" t="str">
        <f>IF(A21="X","X",VLOOKUP(D21,$A$4:$B78,2,FALSE))</f>
        <v>X</v>
      </c>
    </row>
    <row r="22" spans="1:5" ht="12.75">
      <c r="A22" s="9" t="str">
        <f>'průběžné výsledky druž.'!M22</f>
        <v>X</v>
      </c>
      <c r="B22" s="13">
        <f>'průběžné výsledky druž.'!B22</f>
        <v>0</v>
      </c>
      <c r="D22" s="1">
        <v>19</v>
      </c>
      <c r="E22" s="6" t="str">
        <f>IF(A22="X","X",VLOOKUP(D22,$A$4:$B79,2,FALSE))</f>
        <v>X</v>
      </c>
    </row>
    <row r="23" spans="1:5" ht="12.75">
      <c r="A23" s="9" t="str">
        <f>'průběžné výsledky druž.'!M23</f>
        <v>X</v>
      </c>
      <c r="B23" s="13">
        <f>'průběžné výsledky druž.'!B23</f>
        <v>0</v>
      </c>
      <c r="D23" s="1">
        <v>20</v>
      </c>
      <c r="E23" s="6" t="str">
        <f>IF(A23="X","X",VLOOKUP(D23,$A$4:$B80,2,FALSE))</f>
        <v>X</v>
      </c>
    </row>
    <row r="24" spans="1:5" ht="12.75">
      <c r="A24" s="9" t="str">
        <f>'průběžné výsledky druž.'!M24</f>
        <v>X</v>
      </c>
      <c r="B24" s="13">
        <f>'průběžné výsledky druž.'!B24</f>
        <v>0</v>
      </c>
      <c r="D24" s="1">
        <v>21</v>
      </c>
      <c r="E24" s="6" t="str">
        <f>IF(A24="X","X",VLOOKUP(D24,$A$4:$B81,2,FALSE))</f>
        <v>X</v>
      </c>
    </row>
    <row r="25" spans="1:5" ht="12.75">
      <c r="A25" s="9" t="str">
        <f>'průběžné výsledky druž.'!M25</f>
        <v>X</v>
      </c>
      <c r="B25" s="13">
        <f>'průběžné výsledky druž.'!B25</f>
        <v>0</v>
      </c>
      <c r="D25" s="1">
        <v>22</v>
      </c>
      <c r="E25" s="6" t="str">
        <f>IF(A25="X","X",VLOOKUP(D25,$A$4:$B82,2,FALSE))</f>
        <v>X</v>
      </c>
    </row>
    <row r="26" spans="1:5" ht="12.75">
      <c r="A26" s="9" t="str">
        <f>'průběžné výsledky druž.'!M26</f>
        <v>X</v>
      </c>
      <c r="B26" s="13">
        <f>'průběžné výsledky druž.'!B26</f>
        <v>0</v>
      </c>
      <c r="D26" s="1">
        <v>23</v>
      </c>
      <c r="E26" s="6" t="str">
        <f>IF(A26="X","X",VLOOKUP(D26,$A$4:$B83,2,FALSE))</f>
        <v>X</v>
      </c>
    </row>
    <row r="27" spans="1:5" ht="12.75">
      <c r="A27" s="9" t="str">
        <f>'průběžné výsledky druž.'!M27</f>
        <v>X</v>
      </c>
      <c r="B27" s="13">
        <f>'průběžné výsledky druž.'!B27</f>
        <v>0</v>
      </c>
      <c r="D27" s="1">
        <v>24</v>
      </c>
      <c r="E27" s="6" t="str">
        <f>IF(A27="X","X",VLOOKUP(D27,$A$4:$B84,2,FALSE))</f>
        <v>X</v>
      </c>
    </row>
    <row r="28" spans="1:5" ht="12.75">
      <c r="A28" s="9" t="str">
        <f>'průběžné výsledky druž.'!M28</f>
        <v>X</v>
      </c>
      <c r="B28" s="13">
        <f>'průběžné výsledky druž.'!B28</f>
        <v>0</v>
      </c>
      <c r="D28" s="1">
        <v>25</v>
      </c>
      <c r="E28" s="6" t="str">
        <f>IF(A28="X","X",VLOOKUP(D28,$A$4:$B85,2,FALSE))</f>
        <v>X</v>
      </c>
    </row>
    <row r="29" spans="1:5" ht="12.75">
      <c r="A29" s="9" t="str">
        <f>'průběžné výsledky druž.'!M29</f>
        <v>X</v>
      </c>
      <c r="B29" s="13">
        <f>'průběžné výsledky druž.'!B29</f>
        <v>0</v>
      </c>
      <c r="D29" s="1">
        <v>26</v>
      </c>
      <c r="E29" s="6" t="str">
        <f>IF(A29="X","X",VLOOKUP(D29,$A$4:$B86,2,FALSE))</f>
        <v>X</v>
      </c>
    </row>
    <row r="30" spans="1:5" ht="12.75">
      <c r="A30" s="9" t="str">
        <f>'průběžné výsledky druž.'!M30</f>
        <v>X</v>
      </c>
      <c r="B30" s="13">
        <f>'průběžné výsledky druž.'!B30</f>
        <v>0</v>
      </c>
      <c r="D30" s="1">
        <v>27</v>
      </c>
      <c r="E30" s="6" t="str">
        <f>IF(A30="X","X",VLOOKUP(D30,$A$4:$B87,2,FALSE))</f>
        <v>X</v>
      </c>
    </row>
    <row r="31" spans="1:5" ht="12.75">
      <c r="A31" s="9" t="str">
        <f>'průběžné výsledky druž.'!M31</f>
        <v>X</v>
      </c>
      <c r="B31" s="13">
        <f>'průběžné výsledky druž.'!B31</f>
        <v>0</v>
      </c>
      <c r="D31" s="1">
        <v>28</v>
      </c>
      <c r="E31" s="6" t="str">
        <f>IF(A31="X","X",VLOOKUP(D31,$A$4:$B88,2,FALSE))</f>
        <v>X</v>
      </c>
    </row>
    <row r="32" spans="1:5" ht="12.75">
      <c r="A32" s="9" t="str">
        <f>'průběžné výsledky druž.'!M32</f>
        <v>X</v>
      </c>
      <c r="B32" s="13">
        <f>'průběžné výsledky druž.'!B32</f>
        <v>0</v>
      </c>
      <c r="D32" s="1">
        <v>29</v>
      </c>
      <c r="E32" s="6" t="str">
        <f>IF(A32="X","X",VLOOKUP(D32,$A$4:$B89,2,FALSE))</f>
        <v>X</v>
      </c>
    </row>
    <row r="33" spans="1:5" ht="12.75">
      <c r="A33" s="9" t="str">
        <f>'průběžné výsledky druž.'!M33</f>
        <v>X</v>
      </c>
      <c r="B33" s="13">
        <f>'průběžné výsledky druž.'!B33</f>
        <v>0</v>
      </c>
      <c r="D33" s="1">
        <v>30</v>
      </c>
      <c r="E33" s="6" t="str">
        <f>IF(A33="X","X",VLOOKUP(D33,$A$4:$B90,2,FALSE))</f>
        <v>X</v>
      </c>
    </row>
    <row r="34" spans="1:5" ht="12.75">
      <c r="A34" s="9" t="str">
        <f>'průběžné výsledky druž.'!M34</f>
        <v>X</v>
      </c>
      <c r="B34" s="13">
        <f>'průběžné výsledky druž.'!B34</f>
        <v>0</v>
      </c>
      <c r="D34" s="1">
        <v>31</v>
      </c>
      <c r="E34" s="6" t="str">
        <f>IF(A34="X","X",VLOOKUP(D34,$A$4:$B91,2,FALSE))</f>
        <v>X</v>
      </c>
    </row>
    <row r="35" spans="1:5" ht="12.75">
      <c r="A35" s="9" t="str">
        <f>'průběžné výsledky druž.'!M35</f>
        <v>X</v>
      </c>
      <c r="B35" s="13">
        <f>'průběžné výsledky druž.'!B35</f>
        <v>0</v>
      </c>
      <c r="D35" s="1">
        <v>32</v>
      </c>
      <c r="E35" s="6" t="str">
        <f>IF(A35="X","X",VLOOKUP(D35,$A$4:$B92,2,FALSE))</f>
        <v>X</v>
      </c>
    </row>
    <row r="36" spans="1:5" ht="12.75">
      <c r="A36" s="9" t="str">
        <f>'průběžné výsledky druž.'!M36</f>
        <v>X</v>
      </c>
      <c r="B36" s="13">
        <f>'průběžné výsledky druž.'!B36</f>
        <v>0</v>
      </c>
      <c r="D36" s="1">
        <v>33</v>
      </c>
      <c r="E36" s="6" t="str">
        <f>IF(A36="X","X",VLOOKUP(D36,$A$4:$B93,2,FALSE))</f>
        <v>X</v>
      </c>
    </row>
    <row r="37" spans="1:5" ht="12.75">
      <c r="A37" s="9" t="str">
        <f>'průběžné výsledky druž.'!M37</f>
        <v>X</v>
      </c>
      <c r="B37" s="13">
        <f>'průběžné výsledky druž.'!B37</f>
        <v>0</v>
      </c>
      <c r="D37" s="1">
        <v>34</v>
      </c>
      <c r="E37" s="6" t="str">
        <f>IF(A37="X","X",VLOOKUP(D37,$A$4:$B94,2,FALSE))</f>
        <v>X</v>
      </c>
    </row>
    <row r="38" spans="1:5" ht="12.75">
      <c r="A38" s="9" t="str">
        <f>'průběžné výsledky druž.'!M38</f>
        <v>X</v>
      </c>
      <c r="B38" s="13">
        <f>'průběžné výsledky druž.'!B38</f>
        <v>0</v>
      </c>
      <c r="D38" s="1">
        <v>35</v>
      </c>
      <c r="E38" s="6" t="str">
        <f>IF(A38="X","X",VLOOKUP(D38,$A$4:$B95,2,FALSE))</f>
        <v>X</v>
      </c>
    </row>
    <row r="39" spans="1:5" ht="12.75">
      <c r="A39" s="9" t="str">
        <f>'průběžné výsledky druž.'!M39</f>
        <v>X</v>
      </c>
      <c r="B39" s="13">
        <f>'průběžné výsledky druž.'!B39</f>
        <v>0</v>
      </c>
      <c r="D39" s="1">
        <v>36</v>
      </c>
      <c r="E39" s="6" t="str">
        <f>IF(A39="X","X",VLOOKUP(D39,$A$4:$B96,2,FALSE))</f>
        <v>X</v>
      </c>
    </row>
    <row r="40" spans="1:5" ht="12.75">
      <c r="A40" s="9" t="str">
        <f>'průběžné výsledky druž.'!M40</f>
        <v>X</v>
      </c>
      <c r="B40" s="13">
        <f>'průběžné výsledky druž.'!B40</f>
        <v>0</v>
      </c>
      <c r="D40" s="1">
        <v>37</v>
      </c>
      <c r="E40" s="6" t="str">
        <f>IF(A40="X","X",VLOOKUP(D40,$A$4:$B97,2,FALSE))</f>
        <v>X</v>
      </c>
    </row>
    <row r="41" spans="1:5" ht="12.75">
      <c r="A41" s="9" t="str">
        <f>'průběžné výsledky druž.'!M41</f>
        <v>X</v>
      </c>
      <c r="B41" s="13">
        <f>'průběžné výsledky druž.'!B41</f>
        <v>0</v>
      </c>
      <c r="D41" s="1">
        <v>38</v>
      </c>
      <c r="E41" s="6" t="str">
        <f>IF(A41="X","X",VLOOKUP(D41,$A$4:$B98,2,FALSE))</f>
        <v>X</v>
      </c>
    </row>
    <row r="42" spans="1:5" ht="12.75">
      <c r="A42" s="9" t="str">
        <f>'průběžné výsledky druž.'!M42</f>
        <v>X</v>
      </c>
      <c r="B42" s="13">
        <f>'průběžné výsledky druž.'!B42</f>
        <v>0</v>
      </c>
      <c r="D42" s="1">
        <v>39</v>
      </c>
      <c r="E42" s="6" t="str">
        <f>IF(A42="X","X",VLOOKUP(D42,$A$4:$B99,2,FALSE))</f>
        <v>X</v>
      </c>
    </row>
    <row r="43" spans="1:5" ht="12.75">
      <c r="A43" s="9" t="str">
        <f>'průběžné výsledky druž.'!M43</f>
        <v>X</v>
      </c>
      <c r="B43" s="13">
        <f>'průběžné výsledky druž.'!B43</f>
        <v>0</v>
      </c>
      <c r="D43" s="1">
        <v>40</v>
      </c>
      <c r="E43" s="6" t="str">
        <f>IF(A43="X","X",VLOOKUP(D43,$A$4:$B100,2,FALSE))</f>
        <v>X</v>
      </c>
    </row>
    <row r="44" spans="1:5" ht="12.75">
      <c r="A44" s="9" t="str">
        <f>'průběžné výsledky druž.'!M44</f>
        <v>X</v>
      </c>
      <c r="B44" s="13">
        <f>'průběžné výsledky druž.'!B44</f>
        <v>0</v>
      </c>
      <c r="D44" s="1">
        <v>41</v>
      </c>
      <c r="E44" s="6" t="str">
        <f>IF(A44="X","X",VLOOKUP(D44,$A$4:$B101,2,FALSE))</f>
        <v>X</v>
      </c>
    </row>
    <row r="45" spans="1:5" ht="12.75">
      <c r="A45" s="9" t="str">
        <f>'průběžné výsledky druž.'!M45</f>
        <v>X</v>
      </c>
      <c r="B45" s="13">
        <f>'průběžné výsledky druž.'!B45</f>
        <v>0</v>
      </c>
      <c r="D45" s="1">
        <v>42</v>
      </c>
      <c r="E45" s="6" t="str">
        <f>IF(A45="X","X",VLOOKUP(D45,$A$4:$B102,2,FALSE))</f>
        <v>X</v>
      </c>
    </row>
    <row r="46" spans="1:5" ht="12.75">
      <c r="A46" s="9" t="str">
        <f>'průběžné výsledky druž.'!M46</f>
        <v>X</v>
      </c>
      <c r="B46" s="13">
        <f>'průběžné výsledky druž.'!B46</f>
        <v>0</v>
      </c>
      <c r="D46" s="1">
        <v>43</v>
      </c>
      <c r="E46" s="6" t="str">
        <f>IF(A46="X","X",VLOOKUP(D46,$A$4:$B103,2,FALSE))</f>
        <v>X</v>
      </c>
    </row>
    <row r="47" spans="1:5" ht="12.75">
      <c r="A47" s="9" t="str">
        <f>'průběžné výsledky druž.'!M47</f>
        <v>X</v>
      </c>
      <c r="B47" s="13">
        <f>'průběžné výsledky druž.'!B47</f>
        <v>0</v>
      </c>
      <c r="D47" s="1">
        <v>44</v>
      </c>
      <c r="E47" s="6" t="str">
        <f>IF(A47="X","X",VLOOKUP(D47,$A$4:$B104,2,FALSE))</f>
        <v>X</v>
      </c>
    </row>
    <row r="48" spans="1:5" ht="12.75">
      <c r="A48" s="9" t="str">
        <f>'průběžné výsledky druž.'!M48</f>
        <v>X</v>
      </c>
      <c r="B48" s="13">
        <f>'průběžné výsledky druž.'!B48</f>
        <v>0</v>
      </c>
      <c r="D48" s="1">
        <v>45</v>
      </c>
      <c r="E48" s="6" t="str">
        <f>IF(A48="X","X",VLOOKUP(D48,$A$4:$B105,2,FALSE))</f>
        <v>X</v>
      </c>
    </row>
    <row r="49" spans="1:5" ht="12.75">
      <c r="A49" s="9" t="str">
        <f>'průběžné výsledky druž.'!M49</f>
        <v>X</v>
      </c>
      <c r="B49" s="13">
        <f>'průběžné výsledky druž.'!B49</f>
        <v>0</v>
      </c>
      <c r="D49" s="1">
        <v>46</v>
      </c>
      <c r="E49" s="6" t="str">
        <f>IF(A49="X","X",VLOOKUP(D49,$A$4:$B106,2,FALSE))</f>
        <v>X</v>
      </c>
    </row>
    <row r="50" spans="1:5" ht="12.75">
      <c r="A50" s="9" t="str">
        <f>'průběžné výsledky druž.'!M50</f>
        <v>X</v>
      </c>
      <c r="B50" s="13">
        <f>'průběžné výsledky druž.'!B50</f>
        <v>0</v>
      </c>
      <c r="D50" s="1">
        <v>47</v>
      </c>
      <c r="E50" s="6" t="str">
        <f>IF(A50="X","X",VLOOKUP(D50,$A$4:$B107,2,FALSE))</f>
        <v>X</v>
      </c>
    </row>
    <row r="51" spans="1:5" ht="12.75">
      <c r="A51" s="9" t="str">
        <f>'průběžné výsledky druž.'!M51</f>
        <v>X</v>
      </c>
      <c r="B51" s="13">
        <f>'průběžné výsledky druž.'!B51</f>
        <v>0</v>
      </c>
      <c r="D51" s="1">
        <v>48</v>
      </c>
      <c r="E51" s="6" t="str">
        <f>IF(A51="X","X",VLOOKUP(D51,$A$4:$B108,2,FALSE))</f>
        <v>X</v>
      </c>
    </row>
    <row r="52" spans="1:5" ht="12.75">
      <c r="A52" s="9" t="str">
        <f>'průběžné výsledky druž.'!M52</f>
        <v>X</v>
      </c>
      <c r="B52" s="13">
        <f>'průběžné výsledky druž.'!B52</f>
        <v>0</v>
      </c>
      <c r="D52" s="1">
        <v>49</v>
      </c>
      <c r="E52" s="6" t="str">
        <f>IF(A52="X","X",VLOOKUP(D52,$A$4:$B109,2,FALSE))</f>
        <v>X</v>
      </c>
    </row>
    <row r="53" spans="1:5" ht="12.75">
      <c r="A53" s="9" t="str">
        <f>'průběžné výsledky druž.'!M53</f>
        <v>X</v>
      </c>
      <c r="B53" s="13">
        <f>'průběžné výsledky druž.'!B53</f>
        <v>0</v>
      </c>
      <c r="D53" s="1">
        <v>50</v>
      </c>
      <c r="E53" s="6" t="str">
        <f>IF(A53="X","X",VLOOKUP(D53,$A$4:$B110,2,FALSE))</f>
        <v>X</v>
      </c>
    </row>
    <row r="54" spans="1:5" ht="12.75">
      <c r="A54" s="9" t="str">
        <f>'průběžné výsledky druž.'!M54</f>
        <v>X</v>
      </c>
      <c r="B54" s="13">
        <f>'průběžné výsledky druž.'!B54</f>
        <v>0</v>
      </c>
      <c r="D54" s="1">
        <v>51</v>
      </c>
      <c r="E54" s="6" t="str">
        <f>IF(A54="X","X",VLOOKUP(D54,$A$4:$B111,2,FALSE))</f>
        <v>X</v>
      </c>
    </row>
    <row r="55" spans="1:5" ht="12.75">
      <c r="A55" s="9" t="str">
        <f>'průběžné výsledky druž.'!M55</f>
        <v>X</v>
      </c>
      <c r="B55" s="13">
        <f>'průběžné výsledky druž.'!B55</f>
        <v>0</v>
      </c>
      <c r="D55" s="1">
        <v>52</v>
      </c>
      <c r="E55" s="6" t="str">
        <f>IF(A55="X","X",VLOOKUP(D55,$A$4:$B112,2,FALSE))</f>
        <v>X</v>
      </c>
    </row>
    <row r="56" spans="1:5" ht="12.75">
      <c r="A56" s="9" t="str">
        <f>'průběžné výsledky druž.'!M56</f>
        <v>X</v>
      </c>
      <c r="B56" s="13">
        <f>'průběžné výsledky druž.'!B56</f>
        <v>0</v>
      </c>
      <c r="D56" s="1">
        <v>53</v>
      </c>
      <c r="E56" s="6" t="str">
        <f>IF(A56="X","X",VLOOKUP(D56,$A$4:$B113,2,FALSE))</f>
        <v>X</v>
      </c>
    </row>
    <row r="57" spans="1:5" ht="12.75">
      <c r="A57" s="9" t="str">
        <f>'průběžné výsledky druž.'!M57</f>
        <v>X</v>
      </c>
      <c r="B57" s="13">
        <f>'průběžné výsledky druž.'!B57</f>
        <v>0</v>
      </c>
      <c r="D57" s="1">
        <v>54</v>
      </c>
      <c r="E57" s="6" t="str">
        <f>IF(A57="X","X",VLOOKUP(D57,$A$4:$B114,2,FALSE))</f>
        <v>X</v>
      </c>
    </row>
    <row r="58" spans="1:5" ht="12.75">
      <c r="A58" s="9" t="str">
        <f>'průběžné výsledky druž.'!M58</f>
        <v>X</v>
      </c>
      <c r="B58" s="13">
        <f>'průběžné výsledky druž.'!B58</f>
        <v>0</v>
      </c>
      <c r="D58" s="1">
        <v>55</v>
      </c>
      <c r="E58" s="6" t="str">
        <f>IF(A58="X","X",VLOOKUP(D58,$A$4:$B115,2,FALSE))</f>
        <v>X</v>
      </c>
    </row>
    <row r="59" spans="1:5" ht="12.75">
      <c r="A59" s="9" t="str">
        <f>'průběžné výsledky druž.'!M59</f>
        <v>X</v>
      </c>
      <c r="B59" s="13">
        <f>'průběžné výsledky druž.'!B59</f>
        <v>0</v>
      </c>
      <c r="D59" s="1">
        <v>56</v>
      </c>
      <c r="E59" s="6" t="str">
        <f>IF(A59="X","X",VLOOKUP(D59,$A$4:$B116,2,FALSE))</f>
        <v>X</v>
      </c>
    </row>
    <row r="60" spans="1:5" ht="12.75">
      <c r="A60" s="9" t="str">
        <f>'průběžné výsledky druž.'!M60</f>
        <v>X</v>
      </c>
      <c r="B60" s="13">
        <f>'průběžné výsledky druž.'!B60</f>
        <v>0</v>
      </c>
      <c r="D60" s="1">
        <v>57</v>
      </c>
      <c r="E60" s="6" t="str">
        <f>IF(A60="X","X",VLOOKUP(D60,$A$4:$B117,2,FALSE))</f>
        <v>X</v>
      </c>
    </row>
    <row r="61" spans="1:5" ht="12.75">
      <c r="A61" s="9" t="str">
        <f>'průběžné výsledky druž.'!M61</f>
        <v>X</v>
      </c>
      <c r="B61" s="13">
        <f>'průběžné výsledky druž.'!B61</f>
        <v>0</v>
      </c>
      <c r="D61" s="1">
        <v>58</v>
      </c>
      <c r="E61" s="6" t="str">
        <f>IF(A61="X","X",VLOOKUP(D61,$A$4:$B118,2,FALSE))</f>
        <v>X</v>
      </c>
    </row>
    <row r="62" spans="1:5" ht="12.75">
      <c r="A62" s="9" t="str">
        <f>'průběžné výsledky druž.'!M62</f>
        <v>X</v>
      </c>
      <c r="B62" s="13">
        <f>'průběžné výsledky druž.'!B62</f>
        <v>0</v>
      </c>
      <c r="D62" s="1">
        <v>59</v>
      </c>
      <c r="E62" s="6" t="str">
        <f>IF(A62="X","X",VLOOKUP(D62,$A$4:$B119,2,FALSE))</f>
        <v>X</v>
      </c>
    </row>
    <row r="63" spans="1:5" ht="13.5" thickBot="1">
      <c r="A63" s="10" t="str">
        <f>'průběžné výsledky druž.'!M63</f>
        <v>X</v>
      </c>
      <c r="B63" s="14">
        <f>'průběžné výsledky druž.'!B63</f>
        <v>0</v>
      </c>
      <c r="D63" s="4">
        <v>60</v>
      </c>
      <c r="E63" s="8" t="str">
        <f>IF(A63="X","X",VLOOKUP(D63,$A$4:$B120,2,FALSE))</f>
        <v>X</v>
      </c>
    </row>
  </sheetData>
  <sheetProtection/>
  <mergeCells count="3">
    <mergeCell ref="A2:B2"/>
    <mergeCell ref="D2:E2"/>
    <mergeCell ref="D1:E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Maršíček Václav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Maršíček Václav</dc:creator>
  <cp:keywords/>
  <dc:description/>
  <cp:lastModifiedBy>jankn</cp:lastModifiedBy>
  <cp:lastPrinted>2017-11-11T12:45:20Z</cp:lastPrinted>
  <dcterms:created xsi:type="dcterms:W3CDTF">2001-10-09T04:16:31Z</dcterms:created>
  <dcterms:modified xsi:type="dcterms:W3CDTF">2017-11-11T12:45:31Z</dcterms:modified>
  <cp:category/>
  <cp:version/>
  <cp:contentType/>
  <cp:contentStatus/>
</cp:coreProperties>
</file>